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ymnhiuse.sharepoint.com/sites/fsv-98ypec1/Shared Documents/研修指導課/R08/09-2 初任研/⓪R8 HPアップデータ/"/>
    </mc:Choice>
  </mc:AlternateContent>
  <bookViews>
    <workbookView xWindow="-108" yWindow="-108" windowWidth="23256" windowHeight="12456" tabRatio="843" firstSheet="3" activeTab="7" xr2:uid="{00000000-000D-0000-FFFF-FFFF00000000}"/>
  </bookViews>
  <sheets>
    <sheet name="活用上の注意点" sheetId="7" r:id="rId1"/>
    <sheet name="年間集計(実績)" sheetId="11" r:id="rId2"/>
    <sheet name="１学期（拠点校指導教員）" sheetId="1" r:id="rId3"/>
    <sheet name="１学期（校内指導教員）" sheetId="8" r:id="rId4"/>
    <sheet name="２学期（拠点校指導教員）" sheetId="5" r:id="rId5"/>
    <sheet name="２学期（校内指導教員）" sheetId="9" r:id="rId6"/>
    <sheet name="３学期（拠点校指導教員）" sheetId="6" r:id="rId7"/>
    <sheet name="３学期（校内指導教員）" sheetId="10" r:id="rId8"/>
  </sheets>
  <definedNames>
    <definedName name="_xlnm.Print_Area" localSheetId="2">'１学期（拠点校指導教員）'!$A$1:$AD$231</definedName>
    <definedName name="_xlnm.Print_Area" localSheetId="3">'１学期（校内指導教員）'!$A$1:$V$231</definedName>
    <definedName name="_xlnm.Print_Area" localSheetId="4">'２学期（拠点校指導教員）'!$A$1:$V$244</definedName>
    <definedName name="_xlnm.Print_Area" localSheetId="5">'２学期（校内指導教員）'!$A$1:$V$244</definedName>
    <definedName name="_xlnm.Print_Area" localSheetId="6">'３学期（拠点校指導教員）'!$A$1:$V$209</definedName>
    <definedName name="_xlnm.Print_Area" localSheetId="7">'３学期（校内指導教員）'!$A$1:$V$209</definedName>
    <definedName name="研修内容" localSheetId="4">'２学期（拠点校指導教員）'!$AA$211:$AA$216</definedName>
    <definedName name="研修内容" localSheetId="5">'２学期（校内指導教員）'!$AA$211:$AA$216</definedName>
    <definedName name="研修内容" localSheetId="6">'３学期（拠点校指導教員）'!$S$187:$S$192</definedName>
    <definedName name="研修内容" localSheetId="7">'３学期（校内指導教員）'!$S$187:$S$192</definedName>
    <definedName name="研修内容">'１学期（拠点校指導教員）'!$S$209:$S$214</definedName>
    <definedName name="研修内容1">'１学期（校内指導教員）'!$S$209:$S$214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6" i="1" l="1"/>
  <c r="Z176" i="1"/>
  <c r="W176" i="1"/>
  <c r="V176" i="1"/>
  <c r="S176" i="1"/>
  <c r="R176" i="1"/>
  <c r="O176" i="1"/>
  <c r="N176" i="1"/>
  <c r="K176" i="1"/>
  <c r="J176" i="1"/>
  <c r="G176" i="1"/>
  <c r="F176" i="1"/>
  <c r="C176" i="1"/>
  <c r="B176" i="1"/>
  <c r="Z167" i="1"/>
  <c r="V167" i="1"/>
  <c r="R167" i="1"/>
  <c r="N167" i="1"/>
  <c r="J167" i="1"/>
  <c r="F167" i="1"/>
  <c r="Y166" i="1"/>
  <c r="V166" i="1"/>
  <c r="U166" i="1"/>
  <c r="R166" i="1"/>
  <c r="Q166" i="1"/>
  <c r="N166" i="1"/>
  <c r="M166" i="1"/>
  <c r="J166" i="1"/>
  <c r="I166" i="1"/>
  <c r="F166" i="1"/>
  <c r="E166" i="1"/>
  <c r="B166" i="1"/>
  <c r="AA165" i="1"/>
  <c r="Z165" i="1"/>
  <c r="W165" i="1"/>
  <c r="V165" i="1"/>
  <c r="S165" i="1"/>
  <c r="R165" i="1"/>
  <c r="O165" i="1"/>
  <c r="N165" i="1"/>
  <c r="K165" i="1"/>
  <c r="J165" i="1"/>
  <c r="G165" i="1"/>
  <c r="F165" i="1"/>
  <c r="C165" i="1"/>
  <c r="B165" i="1"/>
  <c r="Z156" i="1"/>
  <c r="V156" i="1"/>
  <c r="R156" i="1"/>
  <c r="N156" i="1"/>
  <c r="J156" i="1"/>
  <c r="F156" i="1"/>
  <c r="Y155" i="1"/>
  <c r="V155" i="1"/>
  <c r="U155" i="1"/>
  <c r="R155" i="1"/>
  <c r="Q155" i="1"/>
  <c r="N155" i="1"/>
  <c r="M155" i="1"/>
  <c r="J155" i="1"/>
  <c r="I155" i="1"/>
  <c r="F155" i="1"/>
  <c r="E155" i="1"/>
  <c r="B155" i="1"/>
  <c r="F209" i="8" l="1"/>
  <c r="W197" i="8"/>
  <c r="S197" i="8"/>
  <c r="O197" i="8"/>
  <c r="K197" i="8"/>
  <c r="G197" i="8"/>
  <c r="C197" i="8"/>
  <c r="C198" i="8"/>
  <c r="W192" i="8"/>
  <c r="V192" i="8"/>
  <c r="S192" i="8"/>
  <c r="R192" i="8"/>
  <c r="O192" i="8"/>
  <c r="N192" i="8"/>
  <c r="K192" i="8"/>
  <c r="J192" i="8"/>
  <c r="G192" i="8"/>
  <c r="F192" i="8"/>
  <c r="E191" i="8"/>
  <c r="B192" i="8"/>
  <c r="C192" i="8"/>
  <c r="AA187" i="8"/>
  <c r="Z187" i="8"/>
  <c r="W187" i="8"/>
  <c r="V187" i="8"/>
  <c r="S187" i="8"/>
  <c r="R187" i="8"/>
  <c r="O187" i="8"/>
  <c r="N187" i="8"/>
  <c r="K187" i="8"/>
  <c r="J187" i="8"/>
  <c r="G187" i="8"/>
  <c r="F187" i="8"/>
  <c r="C187" i="8"/>
  <c r="B187" i="8"/>
  <c r="Y177" i="8"/>
  <c r="V177" i="8"/>
  <c r="U177" i="8"/>
  <c r="R177" i="8"/>
  <c r="Q177" i="8"/>
  <c r="N177" i="8"/>
  <c r="M177" i="8"/>
  <c r="J177" i="8"/>
  <c r="I177" i="8"/>
  <c r="F177" i="8"/>
  <c r="E177" i="8"/>
  <c r="B177" i="8"/>
  <c r="AA176" i="8"/>
  <c r="Z176" i="8"/>
  <c r="W176" i="8"/>
  <c r="V176" i="8"/>
  <c r="S176" i="8"/>
  <c r="R176" i="8"/>
  <c r="O176" i="8"/>
  <c r="N176" i="8"/>
  <c r="K176" i="8"/>
  <c r="J176" i="8"/>
  <c r="G176" i="8"/>
  <c r="F176" i="8"/>
  <c r="C176" i="8"/>
  <c r="B176" i="8"/>
  <c r="Y166" i="8"/>
  <c r="V166" i="8"/>
  <c r="U166" i="8"/>
  <c r="R166" i="8"/>
  <c r="Q166" i="8"/>
  <c r="N166" i="8"/>
  <c r="M166" i="8"/>
  <c r="J166" i="8"/>
  <c r="I166" i="8"/>
  <c r="F166" i="8"/>
  <c r="E166" i="8"/>
  <c r="B166" i="8"/>
  <c r="O206" i="10"/>
  <c r="N206" i="10"/>
  <c r="G206" i="10"/>
  <c r="F206" i="10"/>
  <c r="O205" i="10"/>
  <c r="N205" i="10"/>
  <c r="G205" i="10"/>
  <c r="F205" i="10"/>
  <c r="H205" i="10" s="1"/>
  <c r="O204" i="10"/>
  <c r="N204" i="10"/>
  <c r="G204" i="10"/>
  <c r="F204" i="10"/>
  <c r="H204" i="10" s="1"/>
  <c r="O203" i="10"/>
  <c r="N203" i="10"/>
  <c r="P203" i="10" s="1"/>
  <c r="G203" i="10"/>
  <c r="F203" i="10"/>
  <c r="H203" i="10" s="1"/>
  <c r="O202" i="10"/>
  <c r="N202" i="10"/>
  <c r="G202" i="10"/>
  <c r="F202" i="10"/>
  <c r="O201" i="10"/>
  <c r="N201" i="10"/>
  <c r="G201" i="10"/>
  <c r="F201" i="10"/>
  <c r="H201" i="10" s="1"/>
  <c r="O200" i="10"/>
  <c r="N200" i="10"/>
  <c r="G200" i="10"/>
  <c r="F200" i="10"/>
  <c r="H200" i="10" s="1"/>
  <c r="G193" i="10"/>
  <c r="F193" i="10"/>
  <c r="G192" i="10"/>
  <c r="F192" i="10"/>
  <c r="H192" i="10" s="1"/>
  <c r="G191" i="10"/>
  <c r="F191" i="10"/>
  <c r="G190" i="10"/>
  <c r="F190" i="10"/>
  <c r="G189" i="10"/>
  <c r="F189" i="10"/>
  <c r="G188" i="10"/>
  <c r="F188" i="10"/>
  <c r="H188" i="10" s="1"/>
  <c r="G187" i="10"/>
  <c r="O187" i="10" s="1"/>
  <c r="F187" i="10"/>
  <c r="N201" i="6"/>
  <c r="O201" i="6"/>
  <c r="N202" i="6"/>
  <c r="O202" i="6"/>
  <c r="N203" i="6"/>
  <c r="P203" i="6" s="1"/>
  <c r="O203" i="6"/>
  <c r="N204" i="6"/>
  <c r="O204" i="6"/>
  <c r="N205" i="6"/>
  <c r="O205" i="6"/>
  <c r="N206" i="6"/>
  <c r="O206" i="6"/>
  <c r="P206" i="6" s="1"/>
  <c r="O200" i="6"/>
  <c r="N200" i="6"/>
  <c r="F201" i="6"/>
  <c r="G201" i="6"/>
  <c r="F202" i="6"/>
  <c r="G202" i="6"/>
  <c r="H202" i="6" s="1"/>
  <c r="F203" i="6"/>
  <c r="G203" i="6"/>
  <c r="F204" i="6"/>
  <c r="H204" i="6" s="1"/>
  <c r="G204" i="6"/>
  <c r="F205" i="6"/>
  <c r="G205" i="6"/>
  <c r="F206" i="6"/>
  <c r="G206" i="6"/>
  <c r="G200" i="6"/>
  <c r="F200" i="6"/>
  <c r="F188" i="6"/>
  <c r="G188" i="6"/>
  <c r="F189" i="6"/>
  <c r="G189" i="6"/>
  <c r="F190" i="6"/>
  <c r="G190" i="6"/>
  <c r="F191" i="6"/>
  <c r="G191" i="6"/>
  <c r="F192" i="6"/>
  <c r="G192" i="6"/>
  <c r="F193" i="6"/>
  <c r="G193" i="6"/>
  <c r="G187" i="6"/>
  <c r="F187" i="6"/>
  <c r="O241" i="9"/>
  <c r="N241" i="9"/>
  <c r="G241" i="9"/>
  <c r="F241" i="9"/>
  <c r="H241" i="9" s="1"/>
  <c r="O240" i="9"/>
  <c r="N240" i="9"/>
  <c r="P240" i="9" s="1"/>
  <c r="G240" i="9"/>
  <c r="F240" i="9"/>
  <c r="H240" i="9" s="1"/>
  <c r="O239" i="9"/>
  <c r="N239" i="9"/>
  <c r="G239" i="9"/>
  <c r="F239" i="9"/>
  <c r="O238" i="9"/>
  <c r="N238" i="9"/>
  <c r="G238" i="9"/>
  <c r="F238" i="9"/>
  <c r="O237" i="9"/>
  <c r="N237" i="9"/>
  <c r="G237" i="9"/>
  <c r="F237" i="9"/>
  <c r="H237" i="9" s="1"/>
  <c r="O236" i="9"/>
  <c r="N236" i="9"/>
  <c r="G236" i="9"/>
  <c r="F236" i="9"/>
  <c r="H236" i="9" s="1"/>
  <c r="O235" i="9"/>
  <c r="N235" i="9"/>
  <c r="G235" i="9"/>
  <c r="F235" i="9"/>
  <c r="G228" i="9"/>
  <c r="F228" i="9"/>
  <c r="G227" i="9"/>
  <c r="F227" i="9"/>
  <c r="H227" i="9" s="1"/>
  <c r="G226" i="9"/>
  <c r="F226" i="9"/>
  <c r="G225" i="9"/>
  <c r="F225" i="9"/>
  <c r="G224" i="9"/>
  <c r="F224" i="9"/>
  <c r="G223" i="9"/>
  <c r="F223" i="9"/>
  <c r="G222" i="9"/>
  <c r="F222" i="9"/>
  <c r="N236" i="5"/>
  <c r="O236" i="5"/>
  <c r="N237" i="5"/>
  <c r="O237" i="5"/>
  <c r="N238" i="5"/>
  <c r="O238" i="5"/>
  <c r="N239" i="5"/>
  <c r="O239" i="5"/>
  <c r="N240" i="5"/>
  <c r="O240" i="5"/>
  <c r="N241" i="5"/>
  <c r="O241" i="5"/>
  <c r="O235" i="5"/>
  <c r="N235" i="5"/>
  <c r="F236" i="5"/>
  <c r="G236" i="5"/>
  <c r="F237" i="5"/>
  <c r="G237" i="5"/>
  <c r="F238" i="5"/>
  <c r="G238" i="5"/>
  <c r="F239" i="5"/>
  <c r="G239" i="5"/>
  <c r="F240" i="5"/>
  <c r="G240" i="5"/>
  <c r="F241" i="5"/>
  <c r="G241" i="5"/>
  <c r="G235" i="5"/>
  <c r="F235" i="5"/>
  <c r="F228" i="5"/>
  <c r="G228" i="5"/>
  <c r="F223" i="5"/>
  <c r="G223" i="5"/>
  <c r="F224" i="5"/>
  <c r="G224" i="5"/>
  <c r="F225" i="5"/>
  <c r="G225" i="5"/>
  <c r="F226" i="5"/>
  <c r="G226" i="5"/>
  <c r="F227" i="5"/>
  <c r="G227" i="5"/>
  <c r="G222" i="5"/>
  <c r="P204" i="10" l="1"/>
  <c r="O222" i="9"/>
  <c r="O224" i="9"/>
  <c r="N226" i="9"/>
  <c r="P226" i="9" s="1"/>
  <c r="P205" i="10"/>
  <c r="N222" i="9"/>
  <c r="P222" i="9" s="1"/>
  <c r="O226" i="9"/>
  <c r="O227" i="9"/>
  <c r="O187" i="6"/>
  <c r="P187" i="6" s="1"/>
  <c r="P205" i="6"/>
  <c r="N191" i="10"/>
  <c r="O191" i="10"/>
  <c r="H239" i="9"/>
  <c r="O192" i="6"/>
  <c r="O192" i="10"/>
  <c r="N191" i="6"/>
  <c r="P191" i="6" s="1"/>
  <c r="H203" i="6"/>
  <c r="O223" i="9"/>
  <c r="O191" i="6"/>
  <c r="P206" i="10"/>
  <c r="O207" i="6"/>
  <c r="H192" i="6"/>
  <c r="H226" i="9"/>
  <c r="O242" i="9"/>
  <c r="N223" i="9"/>
  <c r="P223" i="9" s="1"/>
  <c r="N227" i="9"/>
  <c r="P227" i="9" s="1"/>
  <c r="F242" i="9"/>
  <c r="P241" i="9"/>
  <c r="P237" i="9"/>
  <c r="G242" i="9"/>
  <c r="N187" i="10"/>
  <c r="P187" i="10" s="1"/>
  <c r="P200" i="10"/>
  <c r="N224" i="9"/>
  <c r="P224" i="9" s="1"/>
  <c r="O228" i="9"/>
  <c r="N228" i="9"/>
  <c r="P228" i="9" s="1"/>
  <c r="H235" i="9"/>
  <c r="N187" i="6"/>
  <c r="N189" i="10"/>
  <c r="F207" i="6"/>
  <c r="H207" i="6" s="1"/>
  <c r="N242" i="9"/>
  <c r="P242" i="9" s="1"/>
  <c r="F229" i="9"/>
  <c r="P235" i="9"/>
  <c r="O189" i="10"/>
  <c r="P189" i="10" s="1"/>
  <c r="G229" i="9"/>
  <c r="P239" i="9"/>
  <c r="H193" i="6"/>
  <c r="H205" i="6"/>
  <c r="H202" i="10"/>
  <c r="H206" i="10"/>
  <c r="N192" i="10"/>
  <c r="O193" i="10"/>
  <c r="H189" i="10"/>
  <c r="O207" i="10"/>
  <c r="N193" i="10"/>
  <c r="G194" i="10"/>
  <c r="N190" i="10"/>
  <c r="O190" i="10"/>
  <c r="G207" i="10"/>
  <c r="P191" i="10"/>
  <c r="N207" i="10"/>
  <c r="H193" i="10"/>
  <c r="N188" i="10"/>
  <c r="H191" i="10"/>
  <c r="F194" i="10"/>
  <c r="F207" i="10"/>
  <c r="P202" i="10"/>
  <c r="H187" i="10"/>
  <c r="O188" i="10"/>
  <c r="P201" i="10"/>
  <c r="H190" i="10"/>
  <c r="H206" i="6"/>
  <c r="H190" i="6"/>
  <c r="G194" i="6"/>
  <c r="F194" i="6"/>
  <c r="G207" i="6"/>
  <c r="N207" i="6"/>
  <c r="P207" i="6" s="1"/>
  <c r="P201" i="6"/>
  <c r="P204" i="6"/>
  <c r="P200" i="6"/>
  <c r="O193" i="6"/>
  <c r="O190" i="6"/>
  <c r="H200" i="6"/>
  <c r="H189" i="6"/>
  <c r="N189" i="6"/>
  <c r="O189" i="6"/>
  <c r="H191" i="6"/>
  <c r="N190" i="6"/>
  <c r="N193" i="6"/>
  <c r="H188" i="6"/>
  <c r="H201" i="6"/>
  <c r="N188" i="6"/>
  <c r="N192" i="6"/>
  <c r="P202" i="6"/>
  <c r="O188" i="6"/>
  <c r="H187" i="6"/>
  <c r="H222" i="9"/>
  <c r="H225" i="9"/>
  <c r="H238" i="9"/>
  <c r="N225" i="9"/>
  <c r="O225" i="9"/>
  <c r="O229" i="9" s="1"/>
  <c r="H228" i="9"/>
  <c r="P238" i="9"/>
  <c r="H223" i="9"/>
  <c r="P236" i="9"/>
  <c r="H224" i="9"/>
  <c r="F222" i="5"/>
  <c r="N222" i="5" s="1"/>
  <c r="P241" i="5"/>
  <c r="H241" i="5"/>
  <c r="N242" i="5"/>
  <c r="H240" i="5"/>
  <c r="P239" i="5"/>
  <c r="H239" i="5"/>
  <c r="P238" i="5"/>
  <c r="H238" i="5"/>
  <c r="O242" i="5"/>
  <c r="H237" i="5"/>
  <c r="P236" i="5"/>
  <c r="G242" i="5"/>
  <c r="F242" i="5"/>
  <c r="P235" i="5"/>
  <c r="O228" i="5"/>
  <c r="N228" i="5"/>
  <c r="O227" i="5"/>
  <c r="N227" i="5"/>
  <c r="H227" i="5"/>
  <c r="O226" i="5"/>
  <c r="H226" i="5"/>
  <c r="N226" i="5"/>
  <c r="O225" i="5"/>
  <c r="N225" i="5"/>
  <c r="O224" i="5"/>
  <c r="N224" i="5"/>
  <c r="P224" i="5" s="1"/>
  <c r="G229" i="5"/>
  <c r="F229" i="5"/>
  <c r="H229" i="5" s="1"/>
  <c r="N223" i="8"/>
  <c r="O223" i="8"/>
  <c r="N224" i="8"/>
  <c r="O224" i="8"/>
  <c r="O211" i="8" s="1"/>
  <c r="N225" i="8"/>
  <c r="P225" i="8" s="1"/>
  <c r="O225" i="8"/>
  <c r="N226" i="8"/>
  <c r="O226" i="8"/>
  <c r="N227" i="8"/>
  <c r="O227" i="8"/>
  <c r="N228" i="8"/>
  <c r="N215" i="8" s="1"/>
  <c r="O228" i="8"/>
  <c r="O222" i="8"/>
  <c r="N222" i="8"/>
  <c r="F223" i="8"/>
  <c r="G223" i="8"/>
  <c r="F224" i="8"/>
  <c r="H224" i="8" s="1"/>
  <c r="G224" i="8"/>
  <c r="F225" i="8"/>
  <c r="G225" i="8"/>
  <c r="F226" i="8"/>
  <c r="G226" i="8"/>
  <c r="F227" i="8"/>
  <c r="G227" i="8"/>
  <c r="F228" i="8"/>
  <c r="G228" i="8"/>
  <c r="G222" i="8"/>
  <c r="F222" i="8"/>
  <c r="G209" i="8"/>
  <c r="F210" i="8"/>
  <c r="G210" i="8"/>
  <c r="F211" i="8"/>
  <c r="G211" i="8"/>
  <c r="F212" i="8"/>
  <c r="G212" i="8"/>
  <c r="F213" i="8"/>
  <c r="G213" i="8"/>
  <c r="F214" i="8"/>
  <c r="G214" i="8"/>
  <c r="F215" i="8"/>
  <c r="G215" i="8"/>
  <c r="H228" i="8"/>
  <c r="N210" i="1"/>
  <c r="O210" i="1"/>
  <c r="P210" i="1" s="1"/>
  <c r="N211" i="1"/>
  <c r="O211" i="1"/>
  <c r="N212" i="1"/>
  <c r="P212" i="1" s="1"/>
  <c r="O212" i="1"/>
  <c r="N213" i="1"/>
  <c r="O213" i="1"/>
  <c r="N214" i="1"/>
  <c r="O214" i="1"/>
  <c r="P214" i="1" s="1"/>
  <c r="N215" i="1"/>
  <c r="O215" i="1"/>
  <c r="O209" i="1"/>
  <c r="N209" i="1"/>
  <c r="O229" i="1"/>
  <c r="N229" i="1"/>
  <c r="G229" i="1"/>
  <c r="F229" i="1"/>
  <c r="H229" i="1" s="1"/>
  <c r="P228" i="1"/>
  <c r="H228" i="1"/>
  <c r="P227" i="1"/>
  <c r="H227" i="1"/>
  <c r="P226" i="1"/>
  <c r="H226" i="1"/>
  <c r="P225" i="1"/>
  <c r="H225" i="1"/>
  <c r="P222" i="1"/>
  <c r="H222" i="1"/>
  <c r="P224" i="1"/>
  <c r="H224" i="1"/>
  <c r="P223" i="1"/>
  <c r="H223" i="1"/>
  <c r="G216" i="1"/>
  <c r="F216" i="1"/>
  <c r="H216" i="1" s="1"/>
  <c r="H215" i="1"/>
  <c r="H214" i="1"/>
  <c r="H213" i="1"/>
  <c r="H212" i="1"/>
  <c r="H209" i="1"/>
  <c r="H211" i="1"/>
  <c r="H210" i="1"/>
  <c r="O212" i="8" l="1"/>
  <c r="H222" i="8"/>
  <c r="H225" i="8"/>
  <c r="P207" i="10"/>
  <c r="G216" i="8"/>
  <c r="P192" i="10"/>
  <c r="H227" i="8"/>
  <c r="P192" i="6"/>
  <c r="N211" i="8"/>
  <c r="H194" i="6"/>
  <c r="H242" i="9"/>
  <c r="H229" i="9"/>
  <c r="H215" i="8"/>
  <c r="O210" i="8"/>
  <c r="H210" i="8"/>
  <c r="P193" i="10"/>
  <c r="N229" i="9"/>
  <c r="P213" i="1"/>
  <c r="P224" i="8"/>
  <c r="N229" i="8"/>
  <c r="N212" i="8"/>
  <c r="P212" i="8" s="1"/>
  <c r="H209" i="8"/>
  <c r="F229" i="8"/>
  <c r="O214" i="8"/>
  <c r="G229" i="8"/>
  <c r="P226" i="8"/>
  <c r="F216" i="8"/>
  <c r="H216" i="8" s="1"/>
  <c r="H226" i="8"/>
  <c r="O194" i="10"/>
  <c r="H207" i="10"/>
  <c r="P190" i="10"/>
  <c r="H194" i="10"/>
  <c r="N209" i="8"/>
  <c r="P222" i="8"/>
  <c r="N210" i="8"/>
  <c r="O229" i="8"/>
  <c r="H223" i="8"/>
  <c r="H211" i="8"/>
  <c r="N214" i="8"/>
  <c r="P223" i="8"/>
  <c r="P227" i="8"/>
  <c r="P228" i="8"/>
  <c r="N213" i="8"/>
  <c r="N194" i="10"/>
  <c r="P188" i="10"/>
  <c r="P190" i="6"/>
  <c r="P189" i="6"/>
  <c r="P193" i="6"/>
  <c r="O194" i="6"/>
  <c r="N194" i="6"/>
  <c r="P188" i="6"/>
  <c r="P229" i="9"/>
  <c r="P225" i="9"/>
  <c r="P226" i="5"/>
  <c r="P225" i="5"/>
  <c r="H242" i="5"/>
  <c r="P228" i="5"/>
  <c r="P227" i="5"/>
  <c r="O222" i="5"/>
  <c r="P222" i="5" s="1"/>
  <c r="H235" i="5"/>
  <c r="P242" i="5"/>
  <c r="H222" i="5"/>
  <c r="P240" i="5"/>
  <c r="H225" i="5"/>
  <c r="H228" i="5"/>
  <c r="H223" i="5"/>
  <c r="H236" i="5"/>
  <c r="N223" i="5"/>
  <c r="P237" i="5"/>
  <c r="O223" i="5"/>
  <c r="O229" i="5" s="1"/>
  <c r="H224" i="5"/>
  <c r="O213" i="8"/>
  <c r="O215" i="8"/>
  <c r="P215" i="8" s="1"/>
  <c r="P229" i="8"/>
  <c r="H212" i="8"/>
  <c r="H214" i="8"/>
  <c r="P211" i="8"/>
  <c r="H213" i="8"/>
  <c r="O209" i="8"/>
  <c r="P210" i="8"/>
  <c r="P215" i="1"/>
  <c r="P211" i="1"/>
  <c r="P229" i="1"/>
  <c r="O216" i="1"/>
  <c r="N216" i="1"/>
  <c r="P209" i="1"/>
  <c r="H229" i="8" l="1"/>
  <c r="P194" i="10"/>
  <c r="P194" i="6"/>
  <c r="P213" i="8"/>
  <c r="P214" i="8"/>
  <c r="O216" i="8"/>
  <c r="N216" i="8"/>
  <c r="N229" i="5"/>
  <c r="P229" i="5" s="1"/>
  <c r="P223" i="5"/>
  <c r="P209" i="8"/>
  <c r="P216" i="8"/>
  <c r="P216" i="1"/>
  <c r="E191" i="1" l="1"/>
  <c r="W177" i="10" l="1"/>
  <c r="W178" i="10"/>
  <c r="W179" i="10"/>
  <c r="W180" i="10"/>
  <c r="W181" i="10"/>
  <c r="W176" i="10"/>
  <c r="S177" i="10"/>
  <c r="S178" i="10"/>
  <c r="S179" i="10"/>
  <c r="S180" i="10"/>
  <c r="S181" i="10"/>
  <c r="S176" i="10"/>
  <c r="O179" i="10"/>
  <c r="K179" i="10"/>
  <c r="G177" i="10"/>
  <c r="W182" i="6"/>
  <c r="W177" i="6"/>
  <c r="W178" i="6"/>
  <c r="W179" i="6"/>
  <c r="W180" i="6"/>
  <c r="W181" i="6"/>
  <c r="W176" i="6"/>
  <c r="S177" i="6"/>
  <c r="S178" i="6"/>
  <c r="S179" i="6"/>
  <c r="S180" i="6"/>
  <c r="S181" i="6"/>
  <c r="S176" i="6"/>
  <c r="O176" i="6"/>
  <c r="K176" i="6"/>
  <c r="G181" i="6"/>
  <c r="G176" i="6"/>
  <c r="G177" i="6"/>
  <c r="G178" i="6"/>
  <c r="G179" i="6"/>
  <c r="G180" i="6"/>
  <c r="G182" i="6"/>
  <c r="C176" i="6"/>
  <c r="W212" i="9"/>
  <c r="W213" i="9"/>
  <c r="W214" i="9"/>
  <c r="W215" i="9"/>
  <c r="W216" i="9"/>
  <c r="W211" i="9"/>
  <c r="S212" i="9"/>
  <c r="S213" i="9"/>
  <c r="S214" i="9"/>
  <c r="S215" i="9"/>
  <c r="S216" i="9"/>
  <c r="S211" i="9"/>
  <c r="O211" i="9"/>
  <c r="K211" i="9"/>
  <c r="G211" i="9"/>
  <c r="C211" i="9"/>
  <c r="W212" i="5"/>
  <c r="W213" i="5"/>
  <c r="W214" i="5"/>
  <c r="W215" i="5"/>
  <c r="W216" i="5"/>
  <c r="W211" i="5"/>
  <c r="S212" i="5"/>
  <c r="S213" i="5"/>
  <c r="S214" i="5"/>
  <c r="S215" i="5"/>
  <c r="S216" i="5"/>
  <c r="S211" i="5"/>
  <c r="O212" i="5"/>
  <c r="O213" i="5"/>
  <c r="O214" i="5"/>
  <c r="O215" i="5"/>
  <c r="O216" i="5"/>
  <c r="O211" i="5"/>
  <c r="K214" i="5"/>
  <c r="W203" i="8"/>
  <c r="W199" i="8"/>
  <c r="W200" i="8"/>
  <c r="W201" i="8"/>
  <c r="W202" i="8"/>
  <c r="W198" i="8"/>
  <c r="S203" i="8"/>
  <c r="S199" i="8"/>
  <c r="S200" i="8"/>
  <c r="S201" i="8"/>
  <c r="S202" i="8"/>
  <c r="S198" i="8"/>
  <c r="O198" i="8"/>
  <c r="K198" i="8"/>
  <c r="G198" i="8"/>
  <c r="W199" i="1"/>
  <c r="W200" i="1"/>
  <c r="W201" i="1"/>
  <c r="W202" i="1"/>
  <c r="W203" i="1"/>
  <c r="W198" i="1"/>
  <c r="S199" i="1"/>
  <c r="S200" i="1"/>
  <c r="S201" i="1"/>
  <c r="S202" i="1"/>
  <c r="S203" i="1"/>
  <c r="S198" i="1"/>
  <c r="O199" i="1"/>
  <c r="O200" i="1"/>
  <c r="O201" i="1"/>
  <c r="O202" i="1"/>
  <c r="O203" i="1"/>
  <c r="O198" i="1"/>
  <c r="K199" i="1"/>
  <c r="K200" i="1"/>
  <c r="K201" i="1"/>
  <c r="K202" i="1"/>
  <c r="K203" i="1"/>
  <c r="K198" i="1"/>
  <c r="G198" i="1"/>
  <c r="G199" i="1"/>
  <c r="G200" i="1"/>
  <c r="G201" i="1"/>
  <c r="G202" i="1"/>
  <c r="G203" i="1"/>
  <c r="W210" i="5"/>
  <c r="S210" i="5"/>
  <c r="O210" i="5"/>
  <c r="K210" i="5"/>
  <c r="G210" i="5"/>
  <c r="C210" i="5"/>
  <c r="W210" i="9"/>
  <c r="S210" i="9"/>
  <c r="O210" i="9"/>
  <c r="K210" i="9"/>
  <c r="G210" i="9"/>
  <c r="C210" i="9"/>
  <c r="AA2" i="11"/>
  <c r="V2" i="11"/>
  <c r="Q2" i="11"/>
  <c r="L2" i="11"/>
  <c r="G2" i="11"/>
  <c r="B2" i="11"/>
  <c r="C201" i="1" l="1"/>
  <c r="C203" i="1"/>
  <c r="C199" i="1"/>
  <c r="C198" i="1"/>
  <c r="O181" i="10" l="1"/>
  <c r="K181" i="10"/>
  <c r="G181" i="10"/>
  <c r="C181" i="10"/>
  <c r="O180" i="10"/>
  <c r="K180" i="10"/>
  <c r="G180" i="10"/>
  <c r="C180" i="10"/>
  <c r="G179" i="10"/>
  <c r="C179" i="10"/>
  <c r="O178" i="10"/>
  <c r="K178" i="10"/>
  <c r="G178" i="10"/>
  <c r="C178" i="10"/>
  <c r="AA175" i="10"/>
  <c r="O177" i="10"/>
  <c r="K177" i="10"/>
  <c r="C177" i="10"/>
  <c r="O176" i="10"/>
  <c r="K176" i="10"/>
  <c r="G176" i="10"/>
  <c r="C176" i="10"/>
  <c r="AA174" i="10"/>
  <c r="Y169" i="10"/>
  <c r="U169" i="10"/>
  <c r="Q169" i="10"/>
  <c r="M169" i="10"/>
  <c r="I169" i="10"/>
  <c r="E169" i="10"/>
  <c r="AA165" i="10"/>
  <c r="Z165" i="10"/>
  <c r="W165" i="10"/>
  <c r="V165" i="10"/>
  <c r="S165" i="10"/>
  <c r="R165" i="10"/>
  <c r="O165" i="10"/>
  <c r="N165" i="10"/>
  <c r="K165" i="10"/>
  <c r="J165" i="10"/>
  <c r="G165" i="10"/>
  <c r="F165" i="10"/>
  <c r="C165" i="10"/>
  <c r="B165" i="10"/>
  <c r="AA154" i="10"/>
  <c r="Z154" i="10"/>
  <c r="W154" i="10"/>
  <c r="V154" i="10"/>
  <c r="S154" i="10"/>
  <c r="R154" i="10"/>
  <c r="O154" i="10"/>
  <c r="N154" i="10"/>
  <c r="K154" i="10"/>
  <c r="J154" i="10"/>
  <c r="G154" i="10"/>
  <c r="F154" i="10"/>
  <c r="C154" i="10"/>
  <c r="B154" i="10"/>
  <c r="AA143" i="10"/>
  <c r="Z143" i="10"/>
  <c r="W143" i="10"/>
  <c r="V143" i="10"/>
  <c r="S143" i="10"/>
  <c r="R143" i="10"/>
  <c r="O143" i="10"/>
  <c r="N143" i="10"/>
  <c r="K143" i="10"/>
  <c r="J143" i="10"/>
  <c r="G143" i="10"/>
  <c r="F143" i="10"/>
  <c r="C143" i="10"/>
  <c r="B143" i="10"/>
  <c r="AA132" i="10"/>
  <c r="Z132" i="10"/>
  <c r="W132" i="10"/>
  <c r="V132" i="10"/>
  <c r="S132" i="10"/>
  <c r="R132" i="10"/>
  <c r="O132" i="10"/>
  <c r="N132" i="10"/>
  <c r="K132" i="10"/>
  <c r="J132" i="10"/>
  <c r="G132" i="10"/>
  <c r="F132" i="10"/>
  <c r="C132" i="10"/>
  <c r="B132" i="10"/>
  <c r="AA121" i="10"/>
  <c r="Z121" i="10"/>
  <c r="W121" i="10"/>
  <c r="V121" i="10"/>
  <c r="S121" i="10"/>
  <c r="R121" i="10"/>
  <c r="O121" i="10"/>
  <c r="N121" i="10"/>
  <c r="K121" i="10"/>
  <c r="J121" i="10"/>
  <c r="G121" i="10"/>
  <c r="F121" i="10"/>
  <c r="C121" i="10"/>
  <c r="B121" i="10"/>
  <c r="AA110" i="10"/>
  <c r="Z110" i="10"/>
  <c r="W110" i="10"/>
  <c r="V110" i="10"/>
  <c r="S110" i="10"/>
  <c r="R110" i="10"/>
  <c r="O110" i="10"/>
  <c r="N110" i="10"/>
  <c r="K110" i="10"/>
  <c r="J110" i="10"/>
  <c r="G110" i="10"/>
  <c r="F110" i="10"/>
  <c r="C110" i="10"/>
  <c r="B110" i="10"/>
  <c r="AA99" i="10"/>
  <c r="Z99" i="10"/>
  <c r="W99" i="10"/>
  <c r="V99" i="10"/>
  <c r="S99" i="10"/>
  <c r="R99" i="10"/>
  <c r="O99" i="10"/>
  <c r="N99" i="10"/>
  <c r="K99" i="10"/>
  <c r="J99" i="10"/>
  <c r="G99" i="10"/>
  <c r="F99" i="10"/>
  <c r="C99" i="10"/>
  <c r="B99" i="10"/>
  <c r="AA88" i="10"/>
  <c r="Z88" i="10"/>
  <c r="W88" i="10"/>
  <c r="V88" i="10"/>
  <c r="S88" i="10"/>
  <c r="R88" i="10"/>
  <c r="O88" i="10"/>
  <c r="N88" i="10"/>
  <c r="K88" i="10"/>
  <c r="J88" i="10"/>
  <c r="G88" i="10"/>
  <c r="F88" i="10"/>
  <c r="C88" i="10"/>
  <c r="B88" i="10"/>
  <c r="AA77" i="10"/>
  <c r="Z77" i="10"/>
  <c r="W77" i="10"/>
  <c r="V77" i="10"/>
  <c r="S77" i="10"/>
  <c r="R77" i="10"/>
  <c r="O77" i="10"/>
  <c r="N77" i="10"/>
  <c r="K77" i="10"/>
  <c r="J77" i="10"/>
  <c r="G77" i="10"/>
  <c r="F77" i="10"/>
  <c r="C77" i="10"/>
  <c r="B77" i="10"/>
  <c r="AA66" i="10"/>
  <c r="Z66" i="10"/>
  <c r="W66" i="10"/>
  <c r="V66" i="10"/>
  <c r="S66" i="10"/>
  <c r="R66" i="10"/>
  <c r="O66" i="10"/>
  <c r="N66" i="10"/>
  <c r="K66" i="10"/>
  <c r="J66" i="10"/>
  <c r="G66" i="10"/>
  <c r="F66" i="10"/>
  <c r="C66" i="10"/>
  <c r="B66" i="10"/>
  <c r="AA55" i="10"/>
  <c r="Z55" i="10"/>
  <c r="W55" i="10"/>
  <c r="V55" i="10"/>
  <c r="S55" i="10"/>
  <c r="R55" i="10"/>
  <c r="O55" i="10"/>
  <c r="N55" i="10"/>
  <c r="K55" i="10"/>
  <c r="J55" i="10"/>
  <c r="G55" i="10"/>
  <c r="F55" i="10"/>
  <c r="C55" i="10"/>
  <c r="B55" i="10"/>
  <c r="AA44" i="10"/>
  <c r="Z44" i="10"/>
  <c r="W44" i="10"/>
  <c r="V44" i="10"/>
  <c r="S44" i="10"/>
  <c r="R44" i="10"/>
  <c r="O44" i="10"/>
  <c r="N44" i="10"/>
  <c r="K44" i="10"/>
  <c r="J44" i="10"/>
  <c r="G44" i="10"/>
  <c r="F44" i="10"/>
  <c r="C44" i="10"/>
  <c r="B44" i="10"/>
  <c r="AA33" i="10"/>
  <c r="Z33" i="10"/>
  <c r="W33" i="10"/>
  <c r="V33" i="10"/>
  <c r="S33" i="10"/>
  <c r="R33" i="10"/>
  <c r="O33" i="10"/>
  <c r="N33" i="10"/>
  <c r="K33" i="10"/>
  <c r="J33" i="10"/>
  <c r="G33" i="10"/>
  <c r="F33" i="10"/>
  <c r="C33" i="10"/>
  <c r="B33" i="10"/>
  <c r="AA22" i="10"/>
  <c r="Z22" i="10"/>
  <c r="W22" i="10"/>
  <c r="V22" i="10"/>
  <c r="S22" i="10"/>
  <c r="R22" i="10"/>
  <c r="O22" i="10"/>
  <c r="N22" i="10"/>
  <c r="K22" i="10"/>
  <c r="J22" i="10"/>
  <c r="G22" i="10"/>
  <c r="F22" i="10"/>
  <c r="C22" i="10"/>
  <c r="B22" i="10"/>
  <c r="AC13" i="10"/>
  <c r="AC24" i="10" s="1"/>
  <c r="AC35" i="10" s="1"/>
  <c r="AC46" i="10" s="1"/>
  <c r="AC57" i="10" s="1"/>
  <c r="AC68" i="10" s="1"/>
  <c r="AC79" i="10" s="1"/>
  <c r="AC90" i="10" s="1"/>
  <c r="AC101" i="10" s="1"/>
  <c r="AC112" i="10" s="1"/>
  <c r="AC123" i="10" s="1"/>
  <c r="AC134" i="10" s="1"/>
  <c r="AC145" i="10" s="1"/>
  <c r="AC156" i="10" s="1"/>
  <c r="Y13" i="10"/>
  <c r="Y24" i="10" s="1"/>
  <c r="Y35" i="10" s="1"/>
  <c r="Y46" i="10" s="1"/>
  <c r="Y57" i="10" s="1"/>
  <c r="Y68" i="10" s="1"/>
  <c r="Y79" i="10" s="1"/>
  <c r="Y90" i="10" s="1"/>
  <c r="Y101" i="10" s="1"/>
  <c r="Y112" i="10" s="1"/>
  <c r="Y123" i="10" s="1"/>
  <c r="Y134" i="10" s="1"/>
  <c r="Y145" i="10" s="1"/>
  <c r="Y156" i="10" s="1"/>
  <c r="U13" i="10"/>
  <c r="U24" i="10" s="1"/>
  <c r="U35" i="10" s="1"/>
  <c r="U46" i="10" s="1"/>
  <c r="U57" i="10" s="1"/>
  <c r="U68" i="10" s="1"/>
  <c r="U79" i="10" s="1"/>
  <c r="U90" i="10" s="1"/>
  <c r="U101" i="10" s="1"/>
  <c r="U112" i="10" s="1"/>
  <c r="U123" i="10" s="1"/>
  <c r="U134" i="10" s="1"/>
  <c r="U145" i="10" s="1"/>
  <c r="U156" i="10" s="1"/>
  <c r="Q13" i="10"/>
  <c r="Q24" i="10" s="1"/>
  <c r="Q35" i="10" s="1"/>
  <c r="Q46" i="10" s="1"/>
  <c r="Q57" i="10" s="1"/>
  <c r="Q68" i="10" s="1"/>
  <c r="Q79" i="10" s="1"/>
  <c r="Q90" i="10" s="1"/>
  <c r="Q101" i="10" s="1"/>
  <c r="Q112" i="10" s="1"/>
  <c r="Q123" i="10" s="1"/>
  <c r="Q134" i="10" s="1"/>
  <c r="Q145" i="10" s="1"/>
  <c r="Q156" i="10" s="1"/>
  <c r="M13" i="10"/>
  <c r="M24" i="10" s="1"/>
  <c r="M35" i="10" s="1"/>
  <c r="M46" i="10" s="1"/>
  <c r="M57" i="10" s="1"/>
  <c r="M68" i="10" s="1"/>
  <c r="M79" i="10" s="1"/>
  <c r="M90" i="10" s="1"/>
  <c r="M101" i="10" s="1"/>
  <c r="M112" i="10" s="1"/>
  <c r="M123" i="10" s="1"/>
  <c r="M134" i="10" s="1"/>
  <c r="M145" i="10" s="1"/>
  <c r="M156" i="10" s="1"/>
  <c r="I13" i="10"/>
  <c r="I24" i="10" s="1"/>
  <c r="I35" i="10" s="1"/>
  <c r="I46" i="10" s="1"/>
  <c r="I57" i="10" s="1"/>
  <c r="I68" i="10" s="1"/>
  <c r="I79" i="10" s="1"/>
  <c r="I90" i="10" s="1"/>
  <c r="I101" i="10" s="1"/>
  <c r="I112" i="10" s="1"/>
  <c r="I123" i="10" s="1"/>
  <c r="I134" i="10" s="1"/>
  <c r="I145" i="10" s="1"/>
  <c r="I156" i="10" s="1"/>
  <c r="E13" i="10"/>
  <c r="E24" i="10" s="1"/>
  <c r="E35" i="10" s="1"/>
  <c r="E46" i="10" s="1"/>
  <c r="E57" i="10" s="1"/>
  <c r="E68" i="10" s="1"/>
  <c r="E79" i="10" s="1"/>
  <c r="E90" i="10" s="1"/>
  <c r="E101" i="10" s="1"/>
  <c r="E112" i="10" s="1"/>
  <c r="E123" i="10" s="1"/>
  <c r="E134" i="10" s="1"/>
  <c r="E145" i="10" s="1"/>
  <c r="E156" i="10" s="1"/>
  <c r="AA11" i="10"/>
  <c r="Z11" i="10"/>
  <c r="W11" i="10"/>
  <c r="V11" i="10"/>
  <c r="S11" i="10"/>
  <c r="R11" i="10"/>
  <c r="O11" i="10"/>
  <c r="N11" i="10"/>
  <c r="O175" i="10" s="1"/>
  <c r="K11" i="10"/>
  <c r="J11" i="10"/>
  <c r="G11" i="10"/>
  <c r="F11" i="10"/>
  <c r="C11" i="10"/>
  <c r="B11" i="10"/>
  <c r="Z2" i="10"/>
  <c r="Z68" i="10" s="1"/>
  <c r="V2" i="10"/>
  <c r="V13" i="10" s="1"/>
  <c r="R2" i="10"/>
  <c r="R24" i="10" s="1"/>
  <c r="R35" i="10" s="1"/>
  <c r="R46" i="10" s="1"/>
  <c r="R57" i="10" s="1"/>
  <c r="R68" i="10" s="1"/>
  <c r="R79" i="10" s="1"/>
  <c r="R90" i="10" s="1"/>
  <c r="R101" i="10" s="1"/>
  <c r="R112" i="10" s="1"/>
  <c r="R123" i="10" s="1"/>
  <c r="N2" i="10"/>
  <c r="N24" i="10" s="1"/>
  <c r="N35" i="10" s="1"/>
  <c r="N46" i="10" s="1"/>
  <c r="N57" i="10" s="1"/>
  <c r="N68" i="10" s="1"/>
  <c r="N79" i="10" s="1"/>
  <c r="N90" i="10" s="1"/>
  <c r="N101" i="10" s="1"/>
  <c r="N112" i="10" s="1"/>
  <c r="N123" i="10" s="1"/>
  <c r="J2" i="10"/>
  <c r="J24" i="10" s="1"/>
  <c r="J35" i="10" s="1"/>
  <c r="J46" i="10" s="1"/>
  <c r="J57" i="10" s="1"/>
  <c r="J68" i="10" s="1"/>
  <c r="J79" i="10" s="1"/>
  <c r="J90" i="10" s="1"/>
  <c r="J101" i="10" s="1"/>
  <c r="J112" i="10" s="1"/>
  <c r="J123" i="10" s="1"/>
  <c r="F2" i="10"/>
  <c r="F24" i="10" s="1"/>
  <c r="F35" i="10" s="1"/>
  <c r="F46" i="10" s="1"/>
  <c r="F57" i="10" s="1"/>
  <c r="F68" i="10" s="1"/>
  <c r="F79" i="10" s="1"/>
  <c r="F90" i="10" s="1"/>
  <c r="F101" i="10" s="1"/>
  <c r="F112" i="10" s="1"/>
  <c r="F123" i="10" s="1"/>
  <c r="B2" i="10"/>
  <c r="B13" i="10" s="1"/>
  <c r="Y1" i="10"/>
  <c r="Y12" i="10" s="1"/>
  <c r="Y23" i="10" s="1"/>
  <c r="Y34" i="10" s="1"/>
  <c r="Y45" i="10" s="1"/>
  <c r="Y56" i="10" s="1"/>
  <c r="Y67" i="10" s="1"/>
  <c r="Y78" i="10" s="1"/>
  <c r="Y89" i="10" s="1"/>
  <c r="Y100" i="10" s="1"/>
  <c r="Y111" i="10" s="1"/>
  <c r="Y122" i="10" s="1"/>
  <c r="Y168" i="10" s="1"/>
  <c r="V1" i="10"/>
  <c r="V12" i="10" s="1"/>
  <c r="U1" i="10"/>
  <c r="U12" i="10" s="1"/>
  <c r="U23" i="10" s="1"/>
  <c r="U34" i="10" s="1"/>
  <c r="U45" i="10" s="1"/>
  <c r="U56" i="10" s="1"/>
  <c r="U67" i="10" s="1"/>
  <c r="U78" i="10" s="1"/>
  <c r="U89" i="10" s="1"/>
  <c r="U100" i="10" s="1"/>
  <c r="U111" i="10" s="1"/>
  <c r="U122" i="10" s="1"/>
  <c r="U168" i="10" s="1"/>
  <c r="R1" i="10"/>
  <c r="R12" i="10" s="1"/>
  <c r="Q1" i="10"/>
  <c r="Q12" i="10" s="1"/>
  <c r="Q23" i="10" s="1"/>
  <c r="Q34" i="10" s="1"/>
  <c r="Q45" i="10" s="1"/>
  <c r="Q56" i="10" s="1"/>
  <c r="Q67" i="10" s="1"/>
  <c r="Q78" i="10" s="1"/>
  <c r="Q89" i="10" s="1"/>
  <c r="Q100" i="10" s="1"/>
  <c r="Q111" i="10" s="1"/>
  <c r="Q122" i="10" s="1"/>
  <c r="Q168" i="10" s="1"/>
  <c r="N1" i="10"/>
  <c r="N168" i="10" s="1"/>
  <c r="M1" i="10"/>
  <c r="M12" i="10" s="1"/>
  <c r="M23" i="10" s="1"/>
  <c r="M34" i="10" s="1"/>
  <c r="M45" i="10" s="1"/>
  <c r="M56" i="10" s="1"/>
  <c r="M67" i="10" s="1"/>
  <c r="M78" i="10" s="1"/>
  <c r="M89" i="10" s="1"/>
  <c r="M100" i="10" s="1"/>
  <c r="M111" i="10" s="1"/>
  <c r="M122" i="10" s="1"/>
  <c r="M168" i="10" s="1"/>
  <c r="J1" i="10"/>
  <c r="J12" i="10" s="1"/>
  <c r="I1" i="10"/>
  <c r="I12" i="10" s="1"/>
  <c r="I23" i="10" s="1"/>
  <c r="I34" i="10" s="1"/>
  <c r="I45" i="10" s="1"/>
  <c r="I56" i="10" s="1"/>
  <c r="I67" i="10" s="1"/>
  <c r="I78" i="10" s="1"/>
  <c r="I89" i="10" s="1"/>
  <c r="I100" i="10" s="1"/>
  <c r="I111" i="10" s="1"/>
  <c r="I122" i="10" s="1"/>
  <c r="I168" i="10" s="1"/>
  <c r="F1" i="10"/>
  <c r="F12" i="10" s="1"/>
  <c r="E1" i="10"/>
  <c r="E12" i="10" s="1"/>
  <c r="E23" i="10" s="1"/>
  <c r="E34" i="10" s="1"/>
  <c r="E45" i="10" s="1"/>
  <c r="E56" i="10" s="1"/>
  <c r="E67" i="10" s="1"/>
  <c r="E78" i="10" s="1"/>
  <c r="E89" i="10" s="1"/>
  <c r="E100" i="10" s="1"/>
  <c r="E111" i="10" s="1"/>
  <c r="E122" i="10" s="1"/>
  <c r="E168" i="10" s="1"/>
  <c r="B1" i="10"/>
  <c r="B56" i="10" s="1"/>
  <c r="O216" i="9"/>
  <c r="K216" i="9"/>
  <c r="G216" i="9"/>
  <c r="C216" i="9"/>
  <c r="O215" i="9"/>
  <c r="K215" i="9"/>
  <c r="G215" i="9"/>
  <c r="C215" i="9"/>
  <c r="O214" i="9"/>
  <c r="K214" i="9"/>
  <c r="G214" i="9"/>
  <c r="C214" i="9"/>
  <c r="O213" i="9"/>
  <c r="K213" i="9"/>
  <c r="G213" i="9"/>
  <c r="C213" i="9"/>
  <c r="O212" i="9"/>
  <c r="K212" i="9"/>
  <c r="G212" i="9"/>
  <c r="C212" i="9"/>
  <c r="Y204" i="9"/>
  <c r="U204" i="9"/>
  <c r="Q204" i="9"/>
  <c r="M204" i="9"/>
  <c r="I204" i="9"/>
  <c r="E204" i="9"/>
  <c r="Y203" i="9"/>
  <c r="U203" i="9"/>
  <c r="Q203" i="9"/>
  <c r="M203" i="9"/>
  <c r="I203" i="9"/>
  <c r="AA198" i="9"/>
  <c r="Z198" i="9"/>
  <c r="W198" i="9"/>
  <c r="V198" i="9"/>
  <c r="S198" i="9"/>
  <c r="R198" i="9"/>
  <c r="O198" i="9"/>
  <c r="N198" i="9"/>
  <c r="K198" i="9"/>
  <c r="J198" i="9"/>
  <c r="G198" i="9"/>
  <c r="F198" i="9"/>
  <c r="C198" i="9"/>
  <c r="B198" i="9"/>
  <c r="AA187" i="9"/>
  <c r="Z187" i="9"/>
  <c r="W187" i="9"/>
  <c r="V187" i="9"/>
  <c r="S187" i="9"/>
  <c r="R187" i="9"/>
  <c r="O187" i="9"/>
  <c r="N187" i="9"/>
  <c r="K187" i="9"/>
  <c r="J187" i="9"/>
  <c r="G187" i="9"/>
  <c r="F187" i="9"/>
  <c r="C187" i="9"/>
  <c r="B187" i="9"/>
  <c r="AA176" i="9"/>
  <c r="Z176" i="9"/>
  <c r="W176" i="9"/>
  <c r="V176" i="9"/>
  <c r="S176" i="9"/>
  <c r="R176" i="9"/>
  <c r="O176" i="9"/>
  <c r="N176" i="9"/>
  <c r="K176" i="9"/>
  <c r="J176" i="9"/>
  <c r="G176" i="9"/>
  <c r="F176" i="9"/>
  <c r="C176" i="9"/>
  <c r="B176" i="9"/>
  <c r="AA165" i="9"/>
  <c r="Z165" i="9"/>
  <c r="W165" i="9"/>
  <c r="V165" i="9"/>
  <c r="S165" i="9"/>
  <c r="R165" i="9"/>
  <c r="O165" i="9"/>
  <c r="N165" i="9"/>
  <c r="K165" i="9"/>
  <c r="J165" i="9"/>
  <c r="G165" i="9"/>
  <c r="F165" i="9"/>
  <c r="C165" i="9"/>
  <c r="B165" i="9"/>
  <c r="AA154" i="9"/>
  <c r="Z154" i="9"/>
  <c r="W154" i="9"/>
  <c r="V154" i="9"/>
  <c r="S154" i="9"/>
  <c r="R154" i="9"/>
  <c r="O154" i="9"/>
  <c r="N154" i="9"/>
  <c r="K154" i="9"/>
  <c r="J154" i="9"/>
  <c r="G154" i="9"/>
  <c r="F154" i="9"/>
  <c r="C154" i="9"/>
  <c r="B154" i="9"/>
  <c r="AA143" i="9"/>
  <c r="Z143" i="9"/>
  <c r="W143" i="9"/>
  <c r="V143" i="9"/>
  <c r="S143" i="9"/>
  <c r="R143" i="9"/>
  <c r="O143" i="9"/>
  <c r="N143" i="9"/>
  <c r="K143" i="9"/>
  <c r="J143" i="9"/>
  <c r="G143" i="9"/>
  <c r="F143" i="9"/>
  <c r="C143" i="9"/>
  <c r="B143" i="9"/>
  <c r="AA132" i="9"/>
  <c r="Z132" i="9"/>
  <c r="W132" i="9"/>
  <c r="V132" i="9"/>
  <c r="S132" i="9"/>
  <c r="R132" i="9"/>
  <c r="O132" i="9"/>
  <c r="N132" i="9"/>
  <c r="K132" i="9"/>
  <c r="J132" i="9"/>
  <c r="G132" i="9"/>
  <c r="F132" i="9"/>
  <c r="C132" i="9"/>
  <c r="B132" i="9"/>
  <c r="AA121" i="9"/>
  <c r="Z121" i="9"/>
  <c r="W121" i="9"/>
  <c r="V121" i="9"/>
  <c r="S121" i="9"/>
  <c r="R121" i="9"/>
  <c r="O121" i="9"/>
  <c r="N121" i="9"/>
  <c r="K121" i="9"/>
  <c r="J121" i="9"/>
  <c r="G121" i="9"/>
  <c r="F121" i="9"/>
  <c r="C121" i="9"/>
  <c r="B121" i="9"/>
  <c r="AA110" i="9"/>
  <c r="Z110" i="9"/>
  <c r="W110" i="9"/>
  <c r="V110" i="9"/>
  <c r="S110" i="9"/>
  <c r="R110" i="9"/>
  <c r="O110" i="9"/>
  <c r="N110" i="9"/>
  <c r="K110" i="9"/>
  <c r="J110" i="9"/>
  <c r="G110" i="9"/>
  <c r="F110" i="9"/>
  <c r="C110" i="9"/>
  <c r="B110" i="9"/>
  <c r="AA99" i="9"/>
  <c r="Z99" i="9"/>
  <c r="W99" i="9"/>
  <c r="V99" i="9"/>
  <c r="S99" i="9"/>
  <c r="R99" i="9"/>
  <c r="O99" i="9"/>
  <c r="N99" i="9"/>
  <c r="K99" i="9"/>
  <c r="J99" i="9"/>
  <c r="G99" i="9"/>
  <c r="F99" i="9"/>
  <c r="C99" i="9"/>
  <c r="B99" i="9"/>
  <c r="AA88" i="9"/>
  <c r="Z88" i="9"/>
  <c r="W88" i="9"/>
  <c r="V88" i="9"/>
  <c r="S88" i="9"/>
  <c r="R88" i="9"/>
  <c r="O88" i="9"/>
  <c r="N88" i="9"/>
  <c r="K88" i="9"/>
  <c r="J88" i="9"/>
  <c r="G88" i="9"/>
  <c r="F88" i="9"/>
  <c r="C88" i="9"/>
  <c r="B88" i="9"/>
  <c r="AA77" i="9"/>
  <c r="Z77" i="9"/>
  <c r="W77" i="9"/>
  <c r="V77" i="9"/>
  <c r="S77" i="9"/>
  <c r="R77" i="9"/>
  <c r="O77" i="9"/>
  <c r="N77" i="9"/>
  <c r="K77" i="9"/>
  <c r="J77" i="9"/>
  <c r="G77" i="9"/>
  <c r="F77" i="9"/>
  <c r="C77" i="9"/>
  <c r="B77" i="9"/>
  <c r="AA66" i="9"/>
  <c r="Z66" i="9"/>
  <c r="W66" i="9"/>
  <c r="V66" i="9"/>
  <c r="S66" i="9"/>
  <c r="R66" i="9"/>
  <c r="O66" i="9"/>
  <c r="N66" i="9"/>
  <c r="K66" i="9"/>
  <c r="J66" i="9"/>
  <c r="G66" i="9"/>
  <c r="F66" i="9"/>
  <c r="C66" i="9"/>
  <c r="B66" i="9"/>
  <c r="AA55" i="9"/>
  <c r="Z55" i="9"/>
  <c r="W55" i="9"/>
  <c r="V55" i="9"/>
  <c r="S55" i="9"/>
  <c r="R55" i="9"/>
  <c r="O55" i="9"/>
  <c r="N55" i="9"/>
  <c r="K55" i="9"/>
  <c r="J55" i="9"/>
  <c r="G55" i="9"/>
  <c r="F55" i="9"/>
  <c r="C55" i="9"/>
  <c r="B55" i="9"/>
  <c r="AA44" i="9"/>
  <c r="Z44" i="9"/>
  <c r="W44" i="9"/>
  <c r="V44" i="9"/>
  <c r="S44" i="9"/>
  <c r="R44" i="9"/>
  <c r="O44" i="9"/>
  <c r="N44" i="9"/>
  <c r="K44" i="9"/>
  <c r="J44" i="9"/>
  <c r="G44" i="9"/>
  <c r="F44" i="9"/>
  <c r="C44" i="9"/>
  <c r="B44" i="9"/>
  <c r="AA33" i="9"/>
  <c r="Z33" i="9"/>
  <c r="W33" i="9"/>
  <c r="V33" i="9"/>
  <c r="S33" i="9"/>
  <c r="R33" i="9"/>
  <c r="O33" i="9"/>
  <c r="N33" i="9"/>
  <c r="K33" i="9"/>
  <c r="J33" i="9"/>
  <c r="G33" i="9"/>
  <c r="F33" i="9"/>
  <c r="C33" i="9"/>
  <c r="B33" i="9"/>
  <c r="U23" i="9"/>
  <c r="U34" i="9" s="1"/>
  <c r="U45" i="9" s="1"/>
  <c r="U56" i="9" s="1"/>
  <c r="U67" i="9" s="1"/>
  <c r="U78" i="9" s="1"/>
  <c r="U89" i="9" s="1"/>
  <c r="U100" i="9" s="1"/>
  <c r="U111" i="9" s="1"/>
  <c r="U122" i="9" s="1"/>
  <c r="U133" i="9" s="1"/>
  <c r="U144" i="9" s="1"/>
  <c r="U155" i="9" s="1"/>
  <c r="U166" i="9" s="1"/>
  <c r="U177" i="9" s="1"/>
  <c r="U188" i="9" s="1"/>
  <c r="Q23" i="9"/>
  <c r="Q34" i="9" s="1"/>
  <c r="Q45" i="9" s="1"/>
  <c r="Q56" i="9" s="1"/>
  <c r="Q67" i="9" s="1"/>
  <c r="Q78" i="9" s="1"/>
  <c r="Q89" i="9" s="1"/>
  <c r="Q100" i="9" s="1"/>
  <c r="Q111" i="9" s="1"/>
  <c r="Q122" i="9" s="1"/>
  <c r="Q133" i="9" s="1"/>
  <c r="Q144" i="9" s="1"/>
  <c r="Q155" i="9" s="1"/>
  <c r="Q166" i="9" s="1"/>
  <c r="Q177" i="9" s="1"/>
  <c r="Q188" i="9" s="1"/>
  <c r="AA22" i="9"/>
  <c r="Z22" i="9"/>
  <c r="W22" i="9"/>
  <c r="V22" i="9"/>
  <c r="S22" i="9"/>
  <c r="R22" i="9"/>
  <c r="O22" i="9"/>
  <c r="N22" i="9"/>
  <c r="K22" i="9"/>
  <c r="J22" i="9"/>
  <c r="G22" i="9"/>
  <c r="F22" i="9"/>
  <c r="C22" i="9"/>
  <c r="B22" i="9"/>
  <c r="AC13" i="9"/>
  <c r="AC24" i="9" s="1"/>
  <c r="AC35" i="9" s="1"/>
  <c r="AC46" i="9" s="1"/>
  <c r="AC57" i="9" s="1"/>
  <c r="AC68" i="9" s="1"/>
  <c r="AC79" i="9" s="1"/>
  <c r="AC90" i="9" s="1"/>
  <c r="AC101" i="9" s="1"/>
  <c r="AC112" i="9" s="1"/>
  <c r="AC123" i="9" s="1"/>
  <c r="AC134" i="9" s="1"/>
  <c r="AC145" i="9" s="1"/>
  <c r="AC156" i="9" s="1"/>
  <c r="AC167" i="9" s="1"/>
  <c r="AC178" i="9" s="1"/>
  <c r="AC189" i="9" s="1"/>
  <c r="Y13" i="9"/>
  <c r="Y24" i="9" s="1"/>
  <c r="Y35" i="9" s="1"/>
  <c r="Y46" i="9" s="1"/>
  <c r="Y57" i="9" s="1"/>
  <c r="Y68" i="9" s="1"/>
  <c r="Y79" i="9" s="1"/>
  <c r="Y90" i="9" s="1"/>
  <c r="Y101" i="9" s="1"/>
  <c r="Y112" i="9" s="1"/>
  <c r="Y123" i="9" s="1"/>
  <c r="Y134" i="9" s="1"/>
  <c r="Y145" i="9" s="1"/>
  <c r="Y156" i="9" s="1"/>
  <c r="Y167" i="9" s="1"/>
  <c r="Y178" i="9" s="1"/>
  <c r="Y189" i="9" s="1"/>
  <c r="U13" i="9"/>
  <c r="U24" i="9" s="1"/>
  <c r="U35" i="9" s="1"/>
  <c r="U46" i="9" s="1"/>
  <c r="U57" i="9" s="1"/>
  <c r="U68" i="9" s="1"/>
  <c r="U79" i="9" s="1"/>
  <c r="U90" i="9" s="1"/>
  <c r="U101" i="9" s="1"/>
  <c r="U112" i="9" s="1"/>
  <c r="U123" i="9" s="1"/>
  <c r="U134" i="9" s="1"/>
  <c r="U145" i="9" s="1"/>
  <c r="U156" i="9" s="1"/>
  <c r="U167" i="9" s="1"/>
  <c r="U178" i="9" s="1"/>
  <c r="U189" i="9" s="1"/>
  <c r="Q13" i="9"/>
  <c r="Q24" i="9" s="1"/>
  <c r="Q35" i="9" s="1"/>
  <c r="Q46" i="9" s="1"/>
  <c r="Q57" i="9" s="1"/>
  <c r="Q68" i="9" s="1"/>
  <c r="Q79" i="9" s="1"/>
  <c r="Q90" i="9" s="1"/>
  <c r="Q101" i="9" s="1"/>
  <c r="Q112" i="9" s="1"/>
  <c r="Q123" i="9" s="1"/>
  <c r="Q134" i="9" s="1"/>
  <c r="Q145" i="9" s="1"/>
  <c r="Q156" i="9" s="1"/>
  <c r="Q167" i="9" s="1"/>
  <c r="Q178" i="9" s="1"/>
  <c r="Q189" i="9" s="1"/>
  <c r="M13" i="9"/>
  <c r="M24" i="9" s="1"/>
  <c r="M35" i="9" s="1"/>
  <c r="M46" i="9" s="1"/>
  <c r="M57" i="9" s="1"/>
  <c r="M68" i="9" s="1"/>
  <c r="M79" i="9" s="1"/>
  <c r="M90" i="9" s="1"/>
  <c r="M101" i="9" s="1"/>
  <c r="M112" i="9" s="1"/>
  <c r="M123" i="9" s="1"/>
  <c r="M134" i="9" s="1"/>
  <c r="M145" i="9" s="1"/>
  <c r="M156" i="9" s="1"/>
  <c r="M167" i="9" s="1"/>
  <c r="M178" i="9" s="1"/>
  <c r="M189" i="9" s="1"/>
  <c r="I13" i="9"/>
  <c r="I24" i="9" s="1"/>
  <c r="I35" i="9" s="1"/>
  <c r="I46" i="9" s="1"/>
  <c r="I57" i="9" s="1"/>
  <c r="I68" i="9" s="1"/>
  <c r="I79" i="9" s="1"/>
  <c r="I90" i="9" s="1"/>
  <c r="I101" i="9" s="1"/>
  <c r="I112" i="9" s="1"/>
  <c r="I123" i="9" s="1"/>
  <c r="I134" i="9" s="1"/>
  <c r="I145" i="9" s="1"/>
  <c r="I156" i="9" s="1"/>
  <c r="I167" i="9" s="1"/>
  <c r="I178" i="9" s="1"/>
  <c r="I189" i="9" s="1"/>
  <c r="E13" i="9"/>
  <c r="E24" i="9" s="1"/>
  <c r="E35" i="9" s="1"/>
  <c r="E46" i="9" s="1"/>
  <c r="E57" i="9" s="1"/>
  <c r="E68" i="9" s="1"/>
  <c r="E79" i="9" s="1"/>
  <c r="E90" i="9" s="1"/>
  <c r="E101" i="9" s="1"/>
  <c r="E112" i="9" s="1"/>
  <c r="E123" i="9" s="1"/>
  <c r="E134" i="9" s="1"/>
  <c r="E145" i="9" s="1"/>
  <c r="E156" i="9" s="1"/>
  <c r="E167" i="9" s="1"/>
  <c r="E178" i="9" s="1"/>
  <c r="E189" i="9" s="1"/>
  <c r="Y12" i="9"/>
  <c r="Y23" i="9" s="1"/>
  <c r="Y34" i="9" s="1"/>
  <c r="Y45" i="9" s="1"/>
  <c r="Y56" i="9" s="1"/>
  <c r="Y67" i="9" s="1"/>
  <c r="Y78" i="9" s="1"/>
  <c r="Y89" i="9" s="1"/>
  <c r="Y100" i="9" s="1"/>
  <c r="Y111" i="9" s="1"/>
  <c r="Y122" i="9" s="1"/>
  <c r="Y133" i="9" s="1"/>
  <c r="Y144" i="9" s="1"/>
  <c r="Y155" i="9" s="1"/>
  <c r="Y166" i="9" s="1"/>
  <c r="Y177" i="9" s="1"/>
  <c r="Y188" i="9" s="1"/>
  <c r="U12" i="9"/>
  <c r="Q12" i="9"/>
  <c r="M12" i="9"/>
  <c r="M23" i="9" s="1"/>
  <c r="M34" i="9" s="1"/>
  <c r="M45" i="9" s="1"/>
  <c r="M56" i="9" s="1"/>
  <c r="M67" i="9" s="1"/>
  <c r="M78" i="9" s="1"/>
  <c r="M89" i="9" s="1"/>
  <c r="M100" i="9" s="1"/>
  <c r="M111" i="9" s="1"/>
  <c r="M122" i="9" s="1"/>
  <c r="M133" i="9" s="1"/>
  <c r="M144" i="9" s="1"/>
  <c r="M155" i="9" s="1"/>
  <c r="M166" i="9" s="1"/>
  <c r="M177" i="9" s="1"/>
  <c r="M188" i="9" s="1"/>
  <c r="I12" i="9"/>
  <c r="I23" i="9" s="1"/>
  <c r="I34" i="9" s="1"/>
  <c r="I45" i="9" s="1"/>
  <c r="I56" i="9" s="1"/>
  <c r="I67" i="9" s="1"/>
  <c r="I78" i="9" s="1"/>
  <c r="I89" i="9" s="1"/>
  <c r="I100" i="9" s="1"/>
  <c r="I111" i="9" s="1"/>
  <c r="I122" i="9" s="1"/>
  <c r="I133" i="9" s="1"/>
  <c r="I144" i="9" s="1"/>
  <c r="I155" i="9" s="1"/>
  <c r="I166" i="9" s="1"/>
  <c r="I177" i="9" s="1"/>
  <c r="I188" i="9" s="1"/>
  <c r="AA11" i="9"/>
  <c r="Z11" i="9"/>
  <c r="W11" i="9"/>
  <c r="V11" i="9"/>
  <c r="S11" i="9"/>
  <c r="R11" i="9"/>
  <c r="O11" i="9"/>
  <c r="N11" i="9"/>
  <c r="K11" i="9"/>
  <c r="J11" i="9"/>
  <c r="G11" i="9"/>
  <c r="F11" i="9"/>
  <c r="C11" i="9"/>
  <c r="B11" i="9"/>
  <c r="Z2" i="9"/>
  <c r="Z13" i="9" s="1"/>
  <c r="V2" i="9"/>
  <c r="V13" i="9" s="1"/>
  <c r="V24" i="9" s="1"/>
  <c r="V35" i="9" s="1"/>
  <c r="V46" i="9" s="1"/>
  <c r="V57" i="9" s="1"/>
  <c r="V68" i="9" s="1"/>
  <c r="V79" i="9" s="1"/>
  <c r="V90" i="9" s="1"/>
  <c r="V101" i="9" s="1"/>
  <c r="V112" i="9" s="1"/>
  <c r="V123" i="9" s="1"/>
  <c r="V134" i="9" s="1"/>
  <c r="V145" i="9" s="1"/>
  <c r="V156" i="9" s="1"/>
  <c r="R2" i="9"/>
  <c r="R13" i="9" s="1"/>
  <c r="R24" i="9" s="1"/>
  <c r="R35" i="9" s="1"/>
  <c r="R46" i="9" s="1"/>
  <c r="R57" i="9" s="1"/>
  <c r="R68" i="9" s="1"/>
  <c r="R79" i="9" s="1"/>
  <c r="R90" i="9" s="1"/>
  <c r="R101" i="9" s="1"/>
  <c r="R112" i="9" s="1"/>
  <c r="R123" i="9" s="1"/>
  <c r="R134" i="9" s="1"/>
  <c r="R145" i="9" s="1"/>
  <c r="R156" i="9" s="1"/>
  <c r="N2" i="9"/>
  <c r="N13" i="9" s="1"/>
  <c r="N24" i="9" s="1"/>
  <c r="N35" i="9" s="1"/>
  <c r="N46" i="9" s="1"/>
  <c r="N57" i="9" s="1"/>
  <c r="N68" i="9" s="1"/>
  <c r="N79" i="9" s="1"/>
  <c r="N90" i="9" s="1"/>
  <c r="N101" i="9" s="1"/>
  <c r="N112" i="9" s="1"/>
  <c r="N123" i="9" s="1"/>
  <c r="N134" i="9" s="1"/>
  <c r="N145" i="9" s="1"/>
  <c r="N156" i="9" s="1"/>
  <c r="J2" i="9"/>
  <c r="J13" i="9" s="1"/>
  <c r="J24" i="9" s="1"/>
  <c r="J35" i="9" s="1"/>
  <c r="J46" i="9" s="1"/>
  <c r="J57" i="9" s="1"/>
  <c r="J68" i="9" s="1"/>
  <c r="J79" i="9" s="1"/>
  <c r="J90" i="9" s="1"/>
  <c r="J101" i="9" s="1"/>
  <c r="J112" i="9" s="1"/>
  <c r="J123" i="9" s="1"/>
  <c r="J134" i="9" s="1"/>
  <c r="J145" i="9" s="1"/>
  <c r="J156" i="9" s="1"/>
  <c r="F2" i="9"/>
  <c r="F13" i="9" s="1"/>
  <c r="F24" i="9" s="1"/>
  <c r="F35" i="9" s="1"/>
  <c r="F46" i="9" s="1"/>
  <c r="F57" i="9" s="1"/>
  <c r="F68" i="9" s="1"/>
  <c r="F79" i="9" s="1"/>
  <c r="F90" i="9" s="1"/>
  <c r="F101" i="9" s="1"/>
  <c r="F112" i="9" s="1"/>
  <c r="F123" i="9" s="1"/>
  <c r="F134" i="9" s="1"/>
  <c r="F145" i="9" s="1"/>
  <c r="F156" i="9" s="1"/>
  <c r="B2" i="9"/>
  <c r="B13" i="9" s="1"/>
  <c r="B24" i="9" s="1"/>
  <c r="B35" i="9" s="1"/>
  <c r="B46" i="9" s="1"/>
  <c r="B57" i="9" s="1"/>
  <c r="B68" i="9" s="1"/>
  <c r="B79" i="9" s="1"/>
  <c r="B90" i="9" s="1"/>
  <c r="B101" i="9" s="1"/>
  <c r="B112" i="9" s="1"/>
  <c r="B123" i="9" s="1"/>
  <c r="B134" i="9" s="1"/>
  <c r="B145" i="9" s="1"/>
  <c r="B156" i="9" s="1"/>
  <c r="V1" i="9"/>
  <c r="W208" i="9" s="1"/>
  <c r="R1" i="9"/>
  <c r="S208" i="9" s="1"/>
  <c r="N1" i="9"/>
  <c r="J1" i="9"/>
  <c r="J203" i="9" s="1"/>
  <c r="F1" i="9"/>
  <c r="F203" i="9" s="1"/>
  <c r="E1" i="9"/>
  <c r="E203" i="9" s="1"/>
  <c r="B1" i="9"/>
  <c r="B56" i="9" s="1"/>
  <c r="O203" i="8"/>
  <c r="K203" i="8"/>
  <c r="G203" i="8"/>
  <c r="C203" i="8"/>
  <c r="O202" i="8"/>
  <c r="K202" i="8"/>
  <c r="G202" i="8"/>
  <c r="C202" i="8"/>
  <c r="O201" i="8"/>
  <c r="K201" i="8"/>
  <c r="G201" i="8"/>
  <c r="C201" i="8"/>
  <c r="O200" i="8"/>
  <c r="K200" i="8"/>
  <c r="G200" i="8"/>
  <c r="C200" i="8"/>
  <c r="X212" i="9"/>
  <c r="O199" i="8"/>
  <c r="K199" i="8"/>
  <c r="G199" i="8"/>
  <c r="C199" i="8"/>
  <c r="W195" i="8"/>
  <c r="S195" i="8"/>
  <c r="O195" i="8"/>
  <c r="K195" i="8"/>
  <c r="G195" i="8"/>
  <c r="C195" i="8"/>
  <c r="Y191" i="8"/>
  <c r="U191" i="8"/>
  <c r="Q191" i="8"/>
  <c r="M191" i="8"/>
  <c r="I191" i="8"/>
  <c r="I205" i="9" s="1"/>
  <c r="Y190" i="8"/>
  <c r="V190" i="8"/>
  <c r="U190" i="8"/>
  <c r="R190" i="8"/>
  <c r="Q190" i="8"/>
  <c r="N190" i="8"/>
  <c r="M190" i="8"/>
  <c r="J190" i="8"/>
  <c r="I190" i="8"/>
  <c r="F190" i="8"/>
  <c r="E190" i="8"/>
  <c r="B190" i="8"/>
  <c r="AA165" i="8"/>
  <c r="Z165" i="8"/>
  <c r="W165" i="8"/>
  <c r="V165" i="8"/>
  <c r="S165" i="8"/>
  <c r="R165" i="8"/>
  <c r="O165" i="8"/>
  <c r="N165" i="8"/>
  <c r="K165" i="8"/>
  <c r="J165" i="8"/>
  <c r="G165" i="8"/>
  <c r="F165" i="8"/>
  <c r="C165" i="8"/>
  <c r="B165" i="8"/>
  <c r="B155" i="8"/>
  <c r="AA154" i="8"/>
  <c r="Z154" i="8"/>
  <c r="W154" i="8"/>
  <c r="V154" i="8"/>
  <c r="S154" i="8"/>
  <c r="R154" i="8"/>
  <c r="O154" i="8"/>
  <c r="N154" i="8"/>
  <c r="K154" i="8"/>
  <c r="J154" i="8"/>
  <c r="G154" i="8"/>
  <c r="F154" i="8"/>
  <c r="C154" i="8"/>
  <c r="B154" i="8"/>
  <c r="Z145" i="8"/>
  <c r="B144" i="8"/>
  <c r="AA143" i="8"/>
  <c r="Z143" i="8"/>
  <c r="W143" i="8"/>
  <c r="V143" i="8"/>
  <c r="S143" i="8"/>
  <c r="R143" i="8"/>
  <c r="O143" i="8"/>
  <c r="N143" i="8"/>
  <c r="K143" i="8"/>
  <c r="J143" i="8"/>
  <c r="G143" i="8"/>
  <c r="F143" i="8"/>
  <c r="C143" i="8"/>
  <c r="B143" i="8"/>
  <c r="Z134" i="8"/>
  <c r="B133" i="8"/>
  <c r="AA132" i="8"/>
  <c r="Z132" i="8"/>
  <c r="W132" i="8"/>
  <c r="V132" i="8"/>
  <c r="S132" i="8"/>
  <c r="R132" i="8"/>
  <c r="O132" i="8"/>
  <c r="N132" i="8"/>
  <c r="K132" i="8"/>
  <c r="J132" i="8"/>
  <c r="G132" i="8"/>
  <c r="F132" i="8"/>
  <c r="C132" i="8"/>
  <c r="B132" i="8"/>
  <c r="Z123" i="8"/>
  <c r="B122" i="8"/>
  <c r="AA121" i="8"/>
  <c r="Z121" i="8"/>
  <c r="W121" i="8"/>
  <c r="V121" i="8"/>
  <c r="S121" i="8"/>
  <c r="R121" i="8"/>
  <c r="O121" i="8"/>
  <c r="N121" i="8"/>
  <c r="K121" i="8"/>
  <c r="J121" i="8"/>
  <c r="G121" i="8"/>
  <c r="F121" i="8"/>
  <c r="C121" i="8"/>
  <c r="B121" i="8"/>
  <c r="Z112" i="8"/>
  <c r="B111" i="8"/>
  <c r="AA110" i="8"/>
  <c r="Z110" i="8"/>
  <c r="W110" i="8"/>
  <c r="V110" i="8"/>
  <c r="S110" i="8"/>
  <c r="R110" i="8"/>
  <c r="O110" i="8"/>
  <c r="N110" i="8"/>
  <c r="K110" i="8"/>
  <c r="J110" i="8"/>
  <c r="G110" i="8"/>
  <c r="F110" i="8"/>
  <c r="C110" i="8"/>
  <c r="B110" i="8"/>
  <c r="Z101" i="8"/>
  <c r="B100" i="8"/>
  <c r="AA99" i="8"/>
  <c r="Z99" i="8"/>
  <c r="W99" i="8"/>
  <c r="V99" i="8"/>
  <c r="S99" i="8"/>
  <c r="R99" i="8"/>
  <c r="O99" i="8"/>
  <c r="N99" i="8"/>
  <c r="K99" i="8"/>
  <c r="J99" i="8"/>
  <c r="G99" i="8"/>
  <c r="F99" i="8"/>
  <c r="C99" i="8"/>
  <c r="B99" i="8"/>
  <c r="Z90" i="8"/>
  <c r="B89" i="8"/>
  <c r="AA88" i="8"/>
  <c r="Z88" i="8"/>
  <c r="W88" i="8"/>
  <c r="V88" i="8"/>
  <c r="S88" i="8"/>
  <c r="R88" i="8"/>
  <c r="O88" i="8"/>
  <c r="N88" i="8"/>
  <c r="K88" i="8"/>
  <c r="J88" i="8"/>
  <c r="G88" i="8"/>
  <c r="F88" i="8"/>
  <c r="C88" i="8"/>
  <c r="B88" i="8"/>
  <c r="Z79" i="8"/>
  <c r="B78" i="8"/>
  <c r="AA77" i="8"/>
  <c r="Z77" i="8"/>
  <c r="W77" i="8"/>
  <c r="V77" i="8"/>
  <c r="S77" i="8"/>
  <c r="R77" i="8"/>
  <c r="O77" i="8"/>
  <c r="N77" i="8"/>
  <c r="K77" i="8"/>
  <c r="J77" i="8"/>
  <c r="G77" i="8"/>
  <c r="F77" i="8"/>
  <c r="C77" i="8"/>
  <c r="B77" i="8"/>
  <c r="Z68" i="8"/>
  <c r="B67" i="8"/>
  <c r="AA66" i="8"/>
  <c r="Z66" i="8"/>
  <c r="W66" i="8"/>
  <c r="V66" i="8"/>
  <c r="S66" i="8"/>
  <c r="R66" i="8"/>
  <c r="O66" i="8"/>
  <c r="N66" i="8"/>
  <c r="K66" i="8"/>
  <c r="J66" i="8"/>
  <c r="G66" i="8"/>
  <c r="F66" i="8"/>
  <c r="C66" i="8"/>
  <c r="B66" i="8"/>
  <c r="Z57" i="8"/>
  <c r="B56" i="8"/>
  <c r="AA55" i="8"/>
  <c r="Z55" i="8"/>
  <c r="W55" i="8"/>
  <c r="V55" i="8"/>
  <c r="S55" i="8"/>
  <c r="R55" i="8"/>
  <c r="O55" i="8"/>
  <c r="N55" i="8"/>
  <c r="K55" i="8"/>
  <c r="J55" i="8"/>
  <c r="G55" i="8"/>
  <c r="F55" i="8"/>
  <c r="C55" i="8"/>
  <c r="B55" i="8"/>
  <c r="Z46" i="8"/>
  <c r="E45" i="8"/>
  <c r="E56" i="8" s="1"/>
  <c r="E67" i="8" s="1"/>
  <c r="E78" i="8" s="1"/>
  <c r="E89" i="8" s="1"/>
  <c r="E100" i="8" s="1"/>
  <c r="E111" i="8" s="1"/>
  <c r="E122" i="8" s="1"/>
  <c r="E133" i="8" s="1"/>
  <c r="E144" i="8" s="1"/>
  <c r="B45" i="8"/>
  <c r="AA44" i="8"/>
  <c r="Z44" i="8"/>
  <c r="W44" i="8"/>
  <c r="V44" i="8"/>
  <c r="S44" i="8"/>
  <c r="R44" i="8"/>
  <c r="O44" i="8"/>
  <c r="N44" i="8"/>
  <c r="K44" i="8"/>
  <c r="J44" i="8"/>
  <c r="G44" i="8"/>
  <c r="F44" i="8"/>
  <c r="C44" i="8"/>
  <c r="B44" i="8"/>
  <c r="Z35" i="8"/>
  <c r="Z178" i="8" s="1"/>
  <c r="B34" i="8"/>
  <c r="AA33" i="8"/>
  <c r="Z33" i="8"/>
  <c r="W33" i="8"/>
  <c r="V33" i="8"/>
  <c r="S33" i="8"/>
  <c r="R33" i="8"/>
  <c r="O33" i="8"/>
  <c r="N33" i="8"/>
  <c r="K33" i="8"/>
  <c r="J33" i="8"/>
  <c r="G33" i="8"/>
  <c r="F33" i="8"/>
  <c r="C33" i="8"/>
  <c r="B33" i="8"/>
  <c r="Z24" i="8"/>
  <c r="Z167" i="8" s="1"/>
  <c r="B23" i="8"/>
  <c r="AA22" i="8"/>
  <c r="Z22" i="8"/>
  <c r="W22" i="8"/>
  <c r="V22" i="8"/>
  <c r="S22" i="8"/>
  <c r="R22" i="8"/>
  <c r="O22" i="8"/>
  <c r="N22" i="8"/>
  <c r="K22" i="8"/>
  <c r="J22" i="8"/>
  <c r="G22" i="8"/>
  <c r="F22" i="8"/>
  <c r="C22" i="8"/>
  <c r="B22" i="8"/>
  <c r="AC13" i="8"/>
  <c r="AC24" i="8" s="1"/>
  <c r="AC35" i="8" s="1"/>
  <c r="AC46" i="8" s="1"/>
  <c r="AC57" i="8" s="1"/>
  <c r="AC68" i="8" s="1"/>
  <c r="AC79" i="8" s="1"/>
  <c r="AC90" i="8" s="1"/>
  <c r="AC101" i="8" s="1"/>
  <c r="AC112" i="8" s="1"/>
  <c r="AC123" i="8" s="1"/>
  <c r="AC134" i="8" s="1"/>
  <c r="AC145" i="8" s="1"/>
  <c r="Z13" i="8"/>
  <c r="Z156" i="8" s="1"/>
  <c r="Y13" i="8"/>
  <c r="Y24" i="8" s="1"/>
  <c r="Y35" i="8" s="1"/>
  <c r="Y46" i="8" s="1"/>
  <c r="Y57" i="8" s="1"/>
  <c r="Y68" i="8" s="1"/>
  <c r="Y79" i="8" s="1"/>
  <c r="Y90" i="8" s="1"/>
  <c r="Y101" i="8" s="1"/>
  <c r="Y112" i="8" s="1"/>
  <c r="Y123" i="8" s="1"/>
  <c r="Y134" i="8" s="1"/>
  <c r="Y145" i="8" s="1"/>
  <c r="V13" i="8"/>
  <c r="V24" i="8" s="1"/>
  <c r="V35" i="8" s="1"/>
  <c r="V46" i="8" s="1"/>
  <c r="V57" i="8" s="1"/>
  <c r="V68" i="8" s="1"/>
  <c r="V79" i="8" s="1"/>
  <c r="V90" i="8" s="1"/>
  <c r="V101" i="8" s="1"/>
  <c r="V112" i="8" s="1"/>
  <c r="V123" i="8" s="1"/>
  <c r="V134" i="8" s="1"/>
  <c r="U13" i="8"/>
  <c r="U24" i="8" s="1"/>
  <c r="U35" i="8" s="1"/>
  <c r="U46" i="8" s="1"/>
  <c r="U57" i="8" s="1"/>
  <c r="U68" i="8" s="1"/>
  <c r="U79" i="8" s="1"/>
  <c r="U90" i="8" s="1"/>
  <c r="U101" i="8" s="1"/>
  <c r="U112" i="8" s="1"/>
  <c r="U123" i="8" s="1"/>
  <c r="U134" i="8" s="1"/>
  <c r="U145" i="8" s="1"/>
  <c r="R13" i="8"/>
  <c r="R24" i="8" s="1"/>
  <c r="R35" i="8" s="1"/>
  <c r="R46" i="8" s="1"/>
  <c r="R57" i="8" s="1"/>
  <c r="R68" i="8" s="1"/>
  <c r="R79" i="8" s="1"/>
  <c r="R90" i="8" s="1"/>
  <c r="R101" i="8" s="1"/>
  <c r="R112" i="8" s="1"/>
  <c r="R123" i="8" s="1"/>
  <c r="R134" i="8" s="1"/>
  <c r="Q13" i="8"/>
  <c r="Q24" i="8" s="1"/>
  <c r="Q35" i="8" s="1"/>
  <c r="Q46" i="8" s="1"/>
  <c r="Q57" i="8" s="1"/>
  <c r="Q68" i="8" s="1"/>
  <c r="Q79" i="8" s="1"/>
  <c r="Q90" i="8" s="1"/>
  <c r="Q101" i="8" s="1"/>
  <c r="Q112" i="8" s="1"/>
  <c r="Q123" i="8" s="1"/>
  <c r="Q134" i="8" s="1"/>
  <c r="Q145" i="8" s="1"/>
  <c r="N13" i="8"/>
  <c r="N24" i="8" s="1"/>
  <c r="N35" i="8" s="1"/>
  <c r="N46" i="8" s="1"/>
  <c r="N57" i="8" s="1"/>
  <c r="N68" i="8" s="1"/>
  <c r="N79" i="8" s="1"/>
  <c r="N90" i="8" s="1"/>
  <c r="N101" i="8" s="1"/>
  <c r="N112" i="8" s="1"/>
  <c r="N123" i="8" s="1"/>
  <c r="N134" i="8" s="1"/>
  <c r="M13" i="8"/>
  <c r="M24" i="8" s="1"/>
  <c r="M35" i="8" s="1"/>
  <c r="M46" i="8" s="1"/>
  <c r="M57" i="8" s="1"/>
  <c r="M68" i="8" s="1"/>
  <c r="M79" i="8" s="1"/>
  <c r="M90" i="8" s="1"/>
  <c r="M101" i="8" s="1"/>
  <c r="M112" i="8" s="1"/>
  <c r="M123" i="8" s="1"/>
  <c r="M134" i="8" s="1"/>
  <c r="M145" i="8" s="1"/>
  <c r="J13" i="8"/>
  <c r="J24" i="8" s="1"/>
  <c r="J35" i="8" s="1"/>
  <c r="J46" i="8" s="1"/>
  <c r="J57" i="8" s="1"/>
  <c r="J68" i="8" s="1"/>
  <c r="J79" i="8" s="1"/>
  <c r="J90" i="8" s="1"/>
  <c r="J101" i="8" s="1"/>
  <c r="J112" i="8" s="1"/>
  <c r="J123" i="8" s="1"/>
  <c r="J134" i="8" s="1"/>
  <c r="I13" i="8"/>
  <c r="I24" i="8" s="1"/>
  <c r="I35" i="8" s="1"/>
  <c r="I46" i="8" s="1"/>
  <c r="I57" i="8" s="1"/>
  <c r="I68" i="8" s="1"/>
  <c r="I79" i="8" s="1"/>
  <c r="I90" i="8" s="1"/>
  <c r="I101" i="8" s="1"/>
  <c r="I112" i="8" s="1"/>
  <c r="I123" i="8" s="1"/>
  <c r="I134" i="8" s="1"/>
  <c r="I145" i="8" s="1"/>
  <c r="F13" i="8"/>
  <c r="F24" i="8" s="1"/>
  <c r="F35" i="8" s="1"/>
  <c r="F46" i="8" s="1"/>
  <c r="F57" i="8" s="1"/>
  <c r="F68" i="8" s="1"/>
  <c r="F79" i="8" s="1"/>
  <c r="F90" i="8" s="1"/>
  <c r="F101" i="8" s="1"/>
  <c r="F112" i="8" s="1"/>
  <c r="F123" i="8" s="1"/>
  <c r="F134" i="8" s="1"/>
  <c r="E13" i="8"/>
  <c r="E24" i="8" s="1"/>
  <c r="E35" i="8" s="1"/>
  <c r="E46" i="8" s="1"/>
  <c r="E57" i="8" s="1"/>
  <c r="E68" i="8" s="1"/>
  <c r="E79" i="8" s="1"/>
  <c r="E90" i="8" s="1"/>
  <c r="E101" i="8" s="1"/>
  <c r="E112" i="8" s="1"/>
  <c r="E123" i="8" s="1"/>
  <c r="E134" i="8" s="1"/>
  <c r="E145" i="8" s="1"/>
  <c r="B13" i="8"/>
  <c r="B24" i="8" s="1"/>
  <c r="B35" i="8" s="1"/>
  <c r="B46" i="8" s="1"/>
  <c r="B57" i="8" s="1"/>
  <c r="B68" i="8" s="1"/>
  <c r="B79" i="8" s="1"/>
  <c r="B90" i="8" s="1"/>
  <c r="B101" i="8" s="1"/>
  <c r="B112" i="8" s="1"/>
  <c r="B123" i="8" s="1"/>
  <c r="B134" i="8" s="1"/>
  <c r="Y12" i="8"/>
  <c r="Y23" i="8" s="1"/>
  <c r="Y34" i="8" s="1"/>
  <c r="Y45" i="8" s="1"/>
  <c r="Y56" i="8" s="1"/>
  <c r="Y67" i="8" s="1"/>
  <c r="Y78" i="8" s="1"/>
  <c r="Y89" i="8" s="1"/>
  <c r="Y100" i="8" s="1"/>
  <c r="Y111" i="8" s="1"/>
  <c r="Y122" i="8" s="1"/>
  <c r="Y133" i="8" s="1"/>
  <c r="Y144" i="8" s="1"/>
  <c r="V12" i="8"/>
  <c r="V23" i="8" s="1"/>
  <c r="V34" i="8" s="1"/>
  <c r="V45" i="8" s="1"/>
  <c r="V56" i="8" s="1"/>
  <c r="V67" i="8" s="1"/>
  <c r="V78" i="8" s="1"/>
  <c r="V89" i="8" s="1"/>
  <c r="V100" i="8" s="1"/>
  <c r="V111" i="8" s="1"/>
  <c r="V122" i="8" s="1"/>
  <c r="V133" i="8" s="1"/>
  <c r="U12" i="8"/>
  <c r="U23" i="8" s="1"/>
  <c r="U34" i="8" s="1"/>
  <c r="U45" i="8" s="1"/>
  <c r="U56" i="8" s="1"/>
  <c r="U67" i="8" s="1"/>
  <c r="U78" i="8" s="1"/>
  <c r="U89" i="8" s="1"/>
  <c r="U100" i="8" s="1"/>
  <c r="U111" i="8" s="1"/>
  <c r="U122" i="8" s="1"/>
  <c r="U133" i="8" s="1"/>
  <c r="U144" i="8" s="1"/>
  <c r="R12" i="8"/>
  <c r="R23" i="8" s="1"/>
  <c r="R34" i="8" s="1"/>
  <c r="R45" i="8" s="1"/>
  <c r="R56" i="8" s="1"/>
  <c r="R67" i="8" s="1"/>
  <c r="R78" i="8" s="1"/>
  <c r="R89" i="8" s="1"/>
  <c r="R100" i="8" s="1"/>
  <c r="R111" i="8" s="1"/>
  <c r="R122" i="8" s="1"/>
  <c r="R133" i="8" s="1"/>
  <c r="Q12" i="8"/>
  <c r="Q23" i="8" s="1"/>
  <c r="Q34" i="8" s="1"/>
  <c r="Q45" i="8" s="1"/>
  <c r="Q56" i="8" s="1"/>
  <c r="Q67" i="8" s="1"/>
  <c r="Q78" i="8" s="1"/>
  <c r="Q89" i="8" s="1"/>
  <c r="Q100" i="8" s="1"/>
  <c r="Q111" i="8" s="1"/>
  <c r="Q122" i="8" s="1"/>
  <c r="Q133" i="8" s="1"/>
  <c r="Q144" i="8" s="1"/>
  <c r="N12" i="8"/>
  <c r="N23" i="8" s="1"/>
  <c r="N34" i="8" s="1"/>
  <c r="N45" i="8" s="1"/>
  <c r="N56" i="8" s="1"/>
  <c r="N67" i="8" s="1"/>
  <c r="N78" i="8" s="1"/>
  <c r="N89" i="8" s="1"/>
  <c r="N100" i="8" s="1"/>
  <c r="N111" i="8" s="1"/>
  <c r="N122" i="8" s="1"/>
  <c r="N133" i="8" s="1"/>
  <c r="M12" i="8"/>
  <c r="M23" i="8" s="1"/>
  <c r="M34" i="8" s="1"/>
  <c r="M45" i="8" s="1"/>
  <c r="M56" i="8" s="1"/>
  <c r="M67" i="8" s="1"/>
  <c r="M78" i="8" s="1"/>
  <c r="M89" i="8" s="1"/>
  <c r="M100" i="8" s="1"/>
  <c r="M111" i="8" s="1"/>
  <c r="M122" i="8" s="1"/>
  <c r="M133" i="8" s="1"/>
  <c r="M144" i="8" s="1"/>
  <c r="J12" i="8"/>
  <c r="J23" i="8" s="1"/>
  <c r="J34" i="8" s="1"/>
  <c r="J45" i="8" s="1"/>
  <c r="J56" i="8" s="1"/>
  <c r="J67" i="8" s="1"/>
  <c r="J78" i="8" s="1"/>
  <c r="J89" i="8" s="1"/>
  <c r="J100" i="8" s="1"/>
  <c r="J111" i="8" s="1"/>
  <c r="J122" i="8" s="1"/>
  <c r="J133" i="8" s="1"/>
  <c r="I12" i="8"/>
  <c r="I23" i="8" s="1"/>
  <c r="I34" i="8" s="1"/>
  <c r="I45" i="8" s="1"/>
  <c r="I56" i="8" s="1"/>
  <c r="I67" i="8" s="1"/>
  <c r="I78" i="8" s="1"/>
  <c r="I89" i="8" s="1"/>
  <c r="I100" i="8" s="1"/>
  <c r="I111" i="8" s="1"/>
  <c r="I122" i="8" s="1"/>
  <c r="I133" i="8" s="1"/>
  <c r="I144" i="8" s="1"/>
  <c r="F12" i="8"/>
  <c r="F23" i="8" s="1"/>
  <c r="F34" i="8" s="1"/>
  <c r="F45" i="8" s="1"/>
  <c r="F56" i="8" s="1"/>
  <c r="F67" i="8" s="1"/>
  <c r="F78" i="8" s="1"/>
  <c r="F89" i="8" s="1"/>
  <c r="F100" i="8" s="1"/>
  <c r="F111" i="8" s="1"/>
  <c r="F122" i="8" s="1"/>
  <c r="F133" i="8" s="1"/>
  <c r="E12" i="8"/>
  <c r="E23" i="8" s="1"/>
  <c r="B12" i="8"/>
  <c r="AA11" i="8"/>
  <c r="Z11" i="8"/>
  <c r="W11" i="8"/>
  <c r="V11" i="8"/>
  <c r="S11" i="8"/>
  <c r="R11" i="8"/>
  <c r="O11" i="8"/>
  <c r="N11" i="8"/>
  <c r="K11" i="8"/>
  <c r="J11" i="8"/>
  <c r="G11" i="8"/>
  <c r="F11" i="8"/>
  <c r="C11" i="8"/>
  <c r="B11" i="8"/>
  <c r="Q155" i="8" l="1"/>
  <c r="E156" i="8"/>
  <c r="E167" i="8" s="1"/>
  <c r="E178" i="8" s="1"/>
  <c r="U156" i="8"/>
  <c r="U167" i="8" s="1"/>
  <c r="U178" i="8" s="1"/>
  <c r="U155" i="8"/>
  <c r="I156" i="8"/>
  <c r="I167" i="8" s="1"/>
  <c r="I178" i="8" s="1"/>
  <c r="M155" i="8"/>
  <c r="Y155" i="8"/>
  <c r="M156" i="8"/>
  <c r="M167" i="8" s="1"/>
  <c r="M178" i="8" s="1"/>
  <c r="E155" i="8"/>
  <c r="AC156" i="8"/>
  <c r="AC167" i="8" s="1"/>
  <c r="AC178" i="8" s="1"/>
  <c r="I155" i="8"/>
  <c r="Q156" i="8"/>
  <c r="Q167" i="8" s="1"/>
  <c r="Q178" i="8" s="1"/>
  <c r="Y156" i="8"/>
  <c r="Y167" i="8" s="1"/>
  <c r="Y178" i="8" s="1"/>
  <c r="S175" i="10"/>
  <c r="C175" i="10"/>
  <c r="G175" i="10"/>
  <c r="K175" i="10"/>
  <c r="W175" i="10"/>
  <c r="L210" i="9"/>
  <c r="L175" i="10" s="1"/>
  <c r="N4" i="11" s="1"/>
  <c r="D210" i="9"/>
  <c r="D175" i="10" s="1"/>
  <c r="E170" i="10"/>
  <c r="D215" i="9"/>
  <c r="D180" i="10" s="1"/>
  <c r="T214" i="9"/>
  <c r="T179" i="10" s="1"/>
  <c r="X8" i="11" s="1"/>
  <c r="M170" i="10"/>
  <c r="P210" i="9"/>
  <c r="P175" i="10" s="1"/>
  <c r="S4" i="11" s="1"/>
  <c r="H215" i="9"/>
  <c r="H180" i="10" s="1"/>
  <c r="Q170" i="10"/>
  <c r="K170" i="10"/>
  <c r="R170" i="10"/>
  <c r="R168" i="10"/>
  <c r="U170" i="10"/>
  <c r="Y170" i="10"/>
  <c r="W170" i="10"/>
  <c r="G170" i="10"/>
  <c r="C182" i="10"/>
  <c r="J170" i="10"/>
  <c r="G182" i="10"/>
  <c r="D213" i="9"/>
  <c r="D178" i="10" s="1"/>
  <c r="T215" i="9"/>
  <c r="T180" i="10" s="1"/>
  <c r="X9" i="11" s="1"/>
  <c r="X210" i="9"/>
  <c r="X175" i="10" s="1"/>
  <c r="AC4" i="11" s="1"/>
  <c r="P215" i="9"/>
  <c r="P180" i="10" s="1"/>
  <c r="S9" i="11" s="1"/>
  <c r="X215" i="9"/>
  <c r="X180" i="10" s="1"/>
  <c r="AC9" i="11" s="1"/>
  <c r="X211" i="9"/>
  <c r="X176" i="10" s="1"/>
  <c r="AC5" i="11" s="1"/>
  <c r="T213" i="9"/>
  <c r="T178" i="10" s="1"/>
  <c r="X7" i="11" s="1"/>
  <c r="L212" i="9"/>
  <c r="L177" i="10" s="1"/>
  <c r="N6" i="11" s="1"/>
  <c r="D214" i="9"/>
  <c r="D179" i="10" s="1"/>
  <c r="T216" i="9"/>
  <c r="T181" i="10" s="1"/>
  <c r="X10" i="11" s="1"/>
  <c r="B205" i="9"/>
  <c r="D211" i="9"/>
  <c r="D176" i="10" s="1"/>
  <c r="T210" i="9"/>
  <c r="T175" i="10" s="1"/>
  <c r="X4" i="11" s="1"/>
  <c r="L215" i="9"/>
  <c r="L180" i="10" s="1"/>
  <c r="N9" i="11" s="1"/>
  <c r="L211" i="9"/>
  <c r="L176" i="10" s="1"/>
  <c r="N5" i="11" s="1"/>
  <c r="D216" i="9"/>
  <c r="D181" i="10" s="1"/>
  <c r="H212" i="9"/>
  <c r="H177" i="10" s="1"/>
  <c r="P216" i="9"/>
  <c r="P181" i="10" s="1"/>
  <c r="S10" i="11" s="1"/>
  <c r="P212" i="9"/>
  <c r="P177" i="10" s="1"/>
  <c r="S6" i="11" s="1"/>
  <c r="H214" i="9"/>
  <c r="H179" i="10" s="1"/>
  <c r="X216" i="9"/>
  <c r="X181" i="10" s="1"/>
  <c r="AC10" i="11" s="1"/>
  <c r="R12" i="9"/>
  <c r="R23" i="9" s="1"/>
  <c r="R34" i="9" s="1"/>
  <c r="R45" i="9" s="1"/>
  <c r="R56" i="9" s="1"/>
  <c r="R67" i="9" s="1"/>
  <c r="R78" i="9" s="1"/>
  <c r="R89" i="9" s="1"/>
  <c r="R100" i="9" s="1"/>
  <c r="R111" i="9" s="1"/>
  <c r="R122" i="9" s="1"/>
  <c r="R133" i="9" s="1"/>
  <c r="R144" i="9" s="1"/>
  <c r="R155" i="9" s="1"/>
  <c r="Z24" i="9"/>
  <c r="K217" i="9"/>
  <c r="H213" i="9"/>
  <c r="H178" i="10" s="1"/>
  <c r="T212" i="9"/>
  <c r="T177" i="10" s="1"/>
  <c r="X6" i="11" s="1"/>
  <c r="L214" i="9"/>
  <c r="L179" i="10" s="1"/>
  <c r="N8" i="11" s="1"/>
  <c r="G217" i="9"/>
  <c r="O217" i="9"/>
  <c r="P213" i="9"/>
  <c r="P178" i="10" s="1"/>
  <c r="S7" i="11" s="1"/>
  <c r="H216" i="9"/>
  <c r="H181" i="10" s="1"/>
  <c r="L216" i="9"/>
  <c r="L181" i="10" s="1"/>
  <c r="N10" i="11" s="1"/>
  <c r="X213" i="9"/>
  <c r="X178" i="10" s="1"/>
  <c r="AC7" i="11" s="1"/>
  <c r="O205" i="9"/>
  <c r="X214" i="9"/>
  <c r="Z178" i="9"/>
  <c r="R203" i="9"/>
  <c r="C173" i="10"/>
  <c r="N13" i="10"/>
  <c r="K173" i="10"/>
  <c r="B100" i="10"/>
  <c r="F13" i="10"/>
  <c r="Z112" i="9"/>
  <c r="H210" i="9"/>
  <c r="R13" i="10"/>
  <c r="B111" i="9"/>
  <c r="J12" i="9"/>
  <c r="J23" i="9" s="1"/>
  <c r="J34" i="9" s="1"/>
  <c r="J45" i="9" s="1"/>
  <c r="J56" i="9" s="1"/>
  <c r="J67" i="9" s="1"/>
  <c r="J78" i="9" s="1"/>
  <c r="J89" i="9" s="1"/>
  <c r="J100" i="9" s="1"/>
  <c r="J111" i="9" s="1"/>
  <c r="J122" i="9" s="1"/>
  <c r="J133" i="9" s="1"/>
  <c r="J144" i="9" s="1"/>
  <c r="J155" i="9" s="1"/>
  <c r="J177" i="9" s="1"/>
  <c r="Z24" i="10"/>
  <c r="Z90" i="10" s="1"/>
  <c r="B34" i="10"/>
  <c r="P214" i="9"/>
  <c r="P179" i="10" s="1"/>
  <c r="S8" i="11" s="1"/>
  <c r="B188" i="9"/>
  <c r="J13" i="10"/>
  <c r="G173" i="10"/>
  <c r="B67" i="9"/>
  <c r="Q205" i="9"/>
  <c r="R23" i="10"/>
  <c r="R34" i="10" s="1"/>
  <c r="R45" i="10" s="1"/>
  <c r="R56" i="10" s="1"/>
  <c r="R67" i="10" s="1"/>
  <c r="R78" i="10" s="1"/>
  <c r="R89" i="10" s="1"/>
  <c r="R100" i="10" s="1"/>
  <c r="R111" i="10" s="1"/>
  <c r="R122" i="10" s="1"/>
  <c r="V168" i="10"/>
  <c r="B34" i="9"/>
  <c r="U205" i="9"/>
  <c r="B12" i="10"/>
  <c r="V23" i="10"/>
  <c r="V34" i="10" s="1"/>
  <c r="V45" i="10" s="1"/>
  <c r="V56" i="10" s="1"/>
  <c r="V67" i="10" s="1"/>
  <c r="V78" i="10" s="1"/>
  <c r="V89" i="10" s="1"/>
  <c r="V100" i="10" s="1"/>
  <c r="V111" i="10" s="1"/>
  <c r="V122" i="10" s="1"/>
  <c r="N23" i="10"/>
  <c r="N34" i="10" s="1"/>
  <c r="N45" i="10" s="1"/>
  <c r="N56" i="10" s="1"/>
  <c r="N67" i="10" s="1"/>
  <c r="N78" i="10" s="1"/>
  <c r="N89" i="10" s="1"/>
  <c r="N100" i="10" s="1"/>
  <c r="N111" i="10" s="1"/>
  <c r="N122" i="10" s="1"/>
  <c r="Y205" i="9"/>
  <c r="B24" i="10"/>
  <c r="B35" i="10" s="1"/>
  <c r="B46" i="10" s="1"/>
  <c r="B57" i="10" s="1"/>
  <c r="B68" i="10" s="1"/>
  <c r="B79" i="10" s="1"/>
  <c r="B90" i="10" s="1"/>
  <c r="B101" i="10" s="1"/>
  <c r="B112" i="10" s="1"/>
  <c r="B123" i="10" s="1"/>
  <c r="O173" i="10"/>
  <c r="E12" i="9"/>
  <c r="E23" i="9" s="1"/>
  <c r="E34" i="9" s="1"/>
  <c r="E45" i="9" s="1"/>
  <c r="E56" i="9" s="1"/>
  <c r="E67" i="9" s="1"/>
  <c r="E78" i="9" s="1"/>
  <c r="E89" i="9" s="1"/>
  <c r="E100" i="9" s="1"/>
  <c r="E111" i="9" s="1"/>
  <c r="E122" i="9" s="1"/>
  <c r="E133" i="9" s="1"/>
  <c r="E144" i="9" s="1"/>
  <c r="E155" i="9" s="1"/>
  <c r="E166" i="9" s="1"/>
  <c r="E177" i="9" s="1"/>
  <c r="E188" i="9" s="1"/>
  <c r="F12" i="9"/>
  <c r="F23" i="9" s="1"/>
  <c r="F34" i="9" s="1"/>
  <c r="F45" i="9" s="1"/>
  <c r="F56" i="9" s="1"/>
  <c r="F67" i="9" s="1"/>
  <c r="F78" i="9" s="1"/>
  <c r="F89" i="9" s="1"/>
  <c r="F100" i="9" s="1"/>
  <c r="F111" i="9" s="1"/>
  <c r="F122" i="9" s="1"/>
  <c r="F133" i="9" s="1"/>
  <c r="F144" i="9" s="1"/>
  <c r="F155" i="9" s="1"/>
  <c r="F177" i="9" s="1"/>
  <c r="G208" i="9"/>
  <c r="V24" i="10"/>
  <c r="V35" i="10" s="1"/>
  <c r="V46" i="10" s="1"/>
  <c r="V57" i="10" s="1"/>
  <c r="V68" i="10" s="1"/>
  <c r="V79" i="10" s="1"/>
  <c r="V90" i="10" s="1"/>
  <c r="V101" i="10" s="1"/>
  <c r="V112" i="10" s="1"/>
  <c r="V123" i="10" s="1"/>
  <c r="K208" i="9"/>
  <c r="N144" i="8"/>
  <c r="N155" i="8"/>
  <c r="V156" i="8"/>
  <c r="V178" i="8" s="1"/>
  <c r="V145" i="8"/>
  <c r="V167" i="8" s="1"/>
  <c r="R155" i="8"/>
  <c r="R144" i="8"/>
  <c r="V155" i="8"/>
  <c r="V144" i="8"/>
  <c r="R177" i="9"/>
  <c r="R166" i="9"/>
  <c r="R188" i="9" s="1"/>
  <c r="F145" i="8"/>
  <c r="F167" i="8" s="1"/>
  <c r="F156" i="8"/>
  <c r="F178" i="8" s="1"/>
  <c r="B167" i="9"/>
  <c r="B189" i="9" s="1"/>
  <c r="B178" i="9"/>
  <c r="J145" i="8"/>
  <c r="J167" i="8" s="1"/>
  <c r="J156" i="8"/>
  <c r="J178" i="8" s="1"/>
  <c r="B145" i="8"/>
  <c r="B167" i="8" s="1"/>
  <c r="B156" i="8"/>
  <c r="B178" i="8" s="1"/>
  <c r="J178" i="9"/>
  <c r="J167" i="9"/>
  <c r="J189" i="9" s="1"/>
  <c r="F178" i="9"/>
  <c r="F167" i="9"/>
  <c r="F189" i="9" s="1"/>
  <c r="F155" i="8"/>
  <c r="F144" i="8"/>
  <c r="N178" i="9"/>
  <c r="N167" i="9"/>
  <c r="N189" i="9" s="1"/>
  <c r="V167" i="9"/>
  <c r="V189" i="9" s="1"/>
  <c r="V178" i="9"/>
  <c r="J144" i="8"/>
  <c r="J155" i="8"/>
  <c r="R156" i="8"/>
  <c r="R178" i="8" s="1"/>
  <c r="R145" i="8"/>
  <c r="R167" i="8" s="1"/>
  <c r="N156" i="8"/>
  <c r="N178" i="8" s="1"/>
  <c r="N145" i="8"/>
  <c r="N167" i="8" s="1"/>
  <c r="R178" i="9"/>
  <c r="R167" i="9"/>
  <c r="R189" i="9" s="1"/>
  <c r="Z145" i="9"/>
  <c r="Z134" i="9"/>
  <c r="Z167" i="9"/>
  <c r="Z156" i="9"/>
  <c r="Z57" i="9"/>
  <c r="Z35" i="9"/>
  <c r="Z79" i="9"/>
  <c r="Z68" i="9"/>
  <c r="Z101" i="9"/>
  <c r="C208" i="9"/>
  <c r="C205" i="9"/>
  <c r="Z189" i="9"/>
  <c r="L213" i="9"/>
  <c r="J205" i="9"/>
  <c r="F205" i="9"/>
  <c r="B23" i="9"/>
  <c r="B45" i="9"/>
  <c r="B122" i="9"/>
  <c r="V193" i="8"/>
  <c r="W204" i="8"/>
  <c r="K182" i="10"/>
  <c r="O208" i="9"/>
  <c r="N203" i="9"/>
  <c r="N12" i="9"/>
  <c r="N23" i="9" s="1"/>
  <c r="N34" i="9" s="1"/>
  <c r="N45" i="9" s="1"/>
  <c r="N56" i="9" s="1"/>
  <c r="N67" i="9" s="1"/>
  <c r="N78" i="9" s="1"/>
  <c r="N89" i="9" s="1"/>
  <c r="N100" i="9" s="1"/>
  <c r="N111" i="9" s="1"/>
  <c r="N122" i="9" s="1"/>
  <c r="N133" i="9" s="1"/>
  <c r="N144" i="9" s="1"/>
  <c r="N155" i="9" s="1"/>
  <c r="N205" i="9"/>
  <c r="G205" i="9"/>
  <c r="B133" i="9"/>
  <c r="B12" i="9"/>
  <c r="B144" i="9"/>
  <c r="B155" i="9"/>
  <c r="B166" i="9"/>
  <c r="B177" i="9"/>
  <c r="B203" i="9"/>
  <c r="B78" i="9"/>
  <c r="B89" i="9"/>
  <c r="I170" i="10"/>
  <c r="Z46" i="9"/>
  <c r="Z123" i="9"/>
  <c r="Z90" i="9"/>
  <c r="B100" i="9"/>
  <c r="N170" i="10"/>
  <c r="X177" i="10"/>
  <c r="AC6" i="11" s="1"/>
  <c r="K205" i="9"/>
  <c r="O170" i="10"/>
  <c r="S170" i="10"/>
  <c r="R171" i="10" s="1"/>
  <c r="H211" i="9"/>
  <c r="G204" i="8"/>
  <c r="C217" i="9"/>
  <c r="V170" i="10"/>
  <c r="Z46" i="10"/>
  <c r="Z112" i="10" s="1"/>
  <c r="O204" i="8"/>
  <c r="S204" i="8"/>
  <c r="R205" i="9"/>
  <c r="V12" i="9"/>
  <c r="V23" i="9" s="1"/>
  <c r="V34" i="9" s="1"/>
  <c r="V45" i="9" s="1"/>
  <c r="V56" i="9" s="1"/>
  <c r="V67" i="9" s="1"/>
  <c r="V78" i="9" s="1"/>
  <c r="V89" i="9" s="1"/>
  <c r="V100" i="9" s="1"/>
  <c r="V111" i="9" s="1"/>
  <c r="V122" i="9" s="1"/>
  <c r="V133" i="9" s="1"/>
  <c r="V144" i="9" s="1"/>
  <c r="V155" i="9" s="1"/>
  <c r="B111" i="10"/>
  <c r="B89" i="10"/>
  <c r="B67" i="10"/>
  <c r="B45" i="10"/>
  <c r="B23" i="10"/>
  <c r="B168" i="10"/>
  <c r="B78" i="10"/>
  <c r="O182" i="10"/>
  <c r="S205" i="9"/>
  <c r="M205" i="9"/>
  <c r="D212" i="9"/>
  <c r="V205" i="9"/>
  <c r="P211" i="9"/>
  <c r="F23" i="10"/>
  <c r="F34" i="10" s="1"/>
  <c r="F45" i="10" s="1"/>
  <c r="F56" i="10" s="1"/>
  <c r="F67" i="10" s="1"/>
  <c r="F78" i="10" s="1"/>
  <c r="F89" i="10" s="1"/>
  <c r="F100" i="10" s="1"/>
  <c r="F111" i="10" s="1"/>
  <c r="F122" i="10" s="1"/>
  <c r="F168" i="10"/>
  <c r="Z79" i="10"/>
  <c r="Z57" i="10"/>
  <c r="Z123" i="10" s="1"/>
  <c r="Z35" i="10"/>
  <c r="Z101" i="10" s="1"/>
  <c r="Z13" i="10"/>
  <c r="W205" i="9"/>
  <c r="S217" i="9"/>
  <c r="B170" i="10"/>
  <c r="S182" i="10"/>
  <c r="V203" i="9"/>
  <c r="T211" i="9"/>
  <c r="J23" i="10"/>
  <c r="J34" i="10" s="1"/>
  <c r="J45" i="10" s="1"/>
  <c r="J56" i="10" s="1"/>
  <c r="J67" i="10" s="1"/>
  <c r="J78" i="10" s="1"/>
  <c r="J89" i="10" s="1"/>
  <c r="J100" i="10" s="1"/>
  <c r="J111" i="10" s="1"/>
  <c r="J122" i="10" s="1"/>
  <c r="J168" i="10"/>
  <c r="C170" i="10"/>
  <c r="W217" i="9"/>
  <c r="F170" i="10"/>
  <c r="W182" i="10"/>
  <c r="E205" i="9"/>
  <c r="B122" i="10"/>
  <c r="S173" i="10"/>
  <c r="N12" i="10"/>
  <c r="W173" i="10"/>
  <c r="C204" i="8" l="1"/>
  <c r="K204" i="8"/>
  <c r="H175" i="10"/>
  <c r="J171" i="10"/>
  <c r="I4" i="11"/>
  <c r="D4" i="11"/>
  <c r="I7" i="11"/>
  <c r="D7" i="11"/>
  <c r="I9" i="11"/>
  <c r="D9" i="11"/>
  <c r="I10" i="11"/>
  <c r="D10" i="11"/>
  <c r="X11" i="11"/>
  <c r="I8" i="11"/>
  <c r="D8" i="11"/>
  <c r="I5" i="11"/>
  <c r="D5" i="11"/>
  <c r="J193" i="8"/>
  <c r="F171" i="10"/>
  <c r="B206" i="9"/>
  <c r="V206" i="9"/>
  <c r="N206" i="9"/>
  <c r="R206" i="9"/>
  <c r="X217" i="9"/>
  <c r="X182" i="10" s="1"/>
  <c r="X183" i="10" s="1"/>
  <c r="F193" i="8"/>
  <c r="V171" i="10"/>
  <c r="P217" i="9"/>
  <c r="P182" i="10" s="1"/>
  <c r="P183" i="10" s="1"/>
  <c r="T217" i="9"/>
  <c r="T182" i="10" s="1"/>
  <c r="T183" i="10" s="1"/>
  <c r="D217" i="9"/>
  <c r="D182" i="10" s="1"/>
  <c r="D183" i="10" s="1"/>
  <c r="J206" i="9"/>
  <c r="L217" i="9"/>
  <c r="L182" i="10" s="1"/>
  <c r="L183" i="10" s="1"/>
  <c r="B193" i="8"/>
  <c r="J166" i="9"/>
  <c r="J188" i="9" s="1"/>
  <c r="X179" i="10"/>
  <c r="AC8" i="11" s="1"/>
  <c r="AC11" i="11" s="1"/>
  <c r="R193" i="8"/>
  <c r="T176" i="10"/>
  <c r="X5" i="11" s="1"/>
  <c r="N193" i="8"/>
  <c r="F166" i="9"/>
  <c r="F188" i="9" s="1"/>
  <c r="H176" i="10"/>
  <c r="H217" i="9"/>
  <c r="H182" i="10" s="1"/>
  <c r="H183" i="10" s="1"/>
  <c r="L178" i="10"/>
  <c r="N7" i="11" s="1"/>
  <c r="N11" i="11" s="1"/>
  <c r="V166" i="9"/>
  <c r="V188" i="9" s="1"/>
  <c r="V177" i="9"/>
  <c r="P176" i="10"/>
  <c r="S5" i="11" s="1"/>
  <c r="S11" i="11" s="1"/>
  <c r="N171" i="10"/>
  <c r="D177" i="10"/>
  <c r="B171" i="10"/>
  <c r="N166" i="9"/>
  <c r="N188" i="9" s="1"/>
  <c r="N177" i="9"/>
  <c r="F206" i="9"/>
  <c r="Y190" i="1"/>
  <c r="U190" i="1"/>
  <c r="Q190" i="1"/>
  <c r="M190" i="1"/>
  <c r="I190" i="1"/>
  <c r="E190" i="1"/>
  <c r="Y203" i="5"/>
  <c r="U203" i="5"/>
  <c r="Q203" i="5"/>
  <c r="M203" i="5"/>
  <c r="I203" i="5"/>
  <c r="Y1" i="6"/>
  <c r="Y12" i="6" s="1"/>
  <c r="Y23" i="6" s="1"/>
  <c r="Y34" i="6" s="1"/>
  <c r="Y45" i="6" s="1"/>
  <c r="Y56" i="6" s="1"/>
  <c r="Y67" i="6" s="1"/>
  <c r="Y78" i="6" s="1"/>
  <c r="Y89" i="6" s="1"/>
  <c r="Y100" i="6" s="1"/>
  <c r="Y111" i="6" s="1"/>
  <c r="Y122" i="6" s="1"/>
  <c r="Y168" i="6" s="1"/>
  <c r="U1" i="6"/>
  <c r="U12" i="6" s="1"/>
  <c r="U23" i="6" s="1"/>
  <c r="U34" i="6" s="1"/>
  <c r="U45" i="6" s="1"/>
  <c r="U56" i="6" s="1"/>
  <c r="U67" i="6" s="1"/>
  <c r="U78" i="6" s="1"/>
  <c r="U89" i="6" s="1"/>
  <c r="U100" i="6" s="1"/>
  <c r="U111" i="6" s="1"/>
  <c r="U122" i="6" s="1"/>
  <c r="U168" i="6" s="1"/>
  <c r="Q1" i="6"/>
  <c r="Q12" i="6" s="1"/>
  <c r="Q23" i="6" s="1"/>
  <c r="Q34" i="6" s="1"/>
  <c r="Q45" i="6" s="1"/>
  <c r="Q56" i="6" s="1"/>
  <c r="Q67" i="6" s="1"/>
  <c r="Q78" i="6" s="1"/>
  <c r="Q89" i="6" s="1"/>
  <c r="Q100" i="6" s="1"/>
  <c r="Q111" i="6" s="1"/>
  <c r="Q122" i="6" s="1"/>
  <c r="Q168" i="6" s="1"/>
  <c r="M1" i="6"/>
  <c r="M12" i="6" s="1"/>
  <c r="M23" i="6" s="1"/>
  <c r="M34" i="6" s="1"/>
  <c r="M45" i="6" s="1"/>
  <c r="M56" i="6" s="1"/>
  <c r="M67" i="6" s="1"/>
  <c r="M78" i="6" s="1"/>
  <c r="M89" i="6" s="1"/>
  <c r="M100" i="6" s="1"/>
  <c r="M111" i="6" s="1"/>
  <c r="M122" i="6" s="1"/>
  <c r="M168" i="6" s="1"/>
  <c r="I1" i="6"/>
  <c r="I12" i="6" s="1"/>
  <c r="I23" i="6" s="1"/>
  <c r="I34" i="6" s="1"/>
  <c r="I45" i="6" s="1"/>
  <c r="I56" i="6" s="1"/>
  <c r="I67" i="6" s="1"/>
  <c r="I78" i="6" s="1"/>
  <c r="I89" i="6" s="1"/>
  <c r="I100" i="6" s="1"/>
  <c r="I111" i="6" s="1"/>
  <c r="I122" i="6" s="1"/>
  <c r="I168" i="6" s="1"/>
  <c r="E1" i="6"/>
  <c r="E12" i="6" s="1"/>
  <c r="E23" i="6" s="1"/>
  <c r="E34" i="6" s="1"/>
  <c r="E45" i="6" s="1"/>
  <c r="E56" i="6" s="1"/>
  <c r="E67" i="6" s="1"/>
  <c r="E78" i="6" s="1"/>
  <c r="E89" i="6" s="1"/>
  <c r="E100" i="6" s="1"/>
  <c r="E111" i="6" s="1"/>
  <c r="E122" i="6" s="1"/>
  <c r="E168" i="6" s="1"/>
  <c r="Y169" i="6"/>
  <c r="U169" i="6"/>
  <c r="W165" i="6"/>
  <c r="V165" i="6"/>
  <c r="S165" i="6"/>
  <c r="R165" i="6"/>
  <c r="W154" i="6"/>
  <c r="V154" i="6"/>
  <c r="S154" i="6"/>
  <c r="R154" i="6"/>
  <c r="W143" i="6"/>
  <c r="V143" i="6"/>
  <c r="S143" i="6"/>
  <c r="R143" i="6"/>
  <c r="W132" i="6"/>
  <c r="V132" i="6"/>
  <c r="S132" i="6"/>
  <c r="R132" i="6"/>
  <c r="W121" i="6"/>
  <c r="V121" i="6"/>
  <c r="S121" i="6"/>
  <c r="R121" i="6"/>
  <c r="W110" i="6"/>
  <c r="V110" i="6"/>
  <c r="S110" i="6"/>
  <c r="R110" i="6"/>
  <c r="W99" i="6"/>
  <c r="V99" i="6"/>
  <c r="S99" i="6"/>
  <c r="R99" i="6"/>
  <c r="W88" i="6"/>
  <c r="V88" i="6"/>
  <c r="S88" i="6"/>
  <c r="R88" i="6"/>
  <c r="W77" i="6"/>
  <c r="V77" i="6"/>
  <c r="S77" i="6"/>
  <c r="R77" i="6"/>
  <c r="W66" i="6"/>
  <c r="V66" i="6"/>
  <c r="S66" i="6"/>
  <c r="R66" i="6"/>
  <c r="W55" i="6"/>
  <c r="V55" i="6"/>
  <c r="S55" i="6"/>
  <c r="R55" i="6"/>
  <c r="W44" i="6"/>
  <c r="V44" i="6"/>
  <c r="S44" i="6"/>
  <c r="R44" i="6"/>
  <c r="W33" i="6"/>
  <c r="V33" i="6"/>
  <c r="S33" i="6"/>
  <c r="R33" i="6"/>
  <c r="W22" i="6"/>
  <c r="V22" i="6"/>
  <c r="S22" i="6"/>
  <c r="R22" i="6"/>
  <c r="W11" i="6"/>
  <c r="V11" i="6"/>
  <c r="W175" i="6" s="1"/>
  <c r="S11" i="6"/>
  <c r="R11" i="6"/>
  <c r="S175" i="6" s="1"/>
  <c r="V2" i="6"/>
  <c r="V13" i="6" s="1"/>
  <c r="R2" i="6"/>
  <c r="R24" i="6" s="1"/>
  <c r="R35" i="6" s="1"/>
  <c r="R46" i="6" s="1"/>
  <c r="R57" i="6" s="1"/>
  <c r="R68" i="6" s="1"/>
  <c r="R79" i="6" s="1"/>
  <c r="R90" i="6" s="1"/>
  <c r="R101" i="6" s="1"/>
  <c r="R112" i="6" s="1"/>
  <c r="R123" i="6" s="1"/>
  <c r="V1" i="6"/>
  <c r="W173" i="6" s="1"/>
  <c r="R1" i="6"/>
  <c r="S173" i="6" s="1"/>
  <c r="I6" i="11" l="1"/>
  <c r="I11" i="11" s="1"/>
  <c r="D6" i="11"/>
  <c r="D11" i="11" s="1"/>
  <c r="V170" i="6"/>
  <c r="R170" i="6"/>
  <c r="S170" i="6"/>
  <c r="W170" i="6"/>
  <c r="V24" i="6"/>
  <c r="V35" i="6" s="1"/>
  <c r="V46" i="6" s="1"/>
  <c r="V57" i="6" s="1"/>
  <c r="V68" i="6" s="1"/>
  <c r="V79" i="6" s="1"/>
  <c r="V90" i="6" s="1"/>
  <c r="V101" i="6" s="1"/>
  <c r="V112" i="6" s="1"/>
  <c r="V123" i="6" s="1"/>
  <c r="R13" i="6"/>
  <c r="R12" i="6"/>
  <c r="R168" i="6"/>
  <c r="V12" i="6"/>
  <c r="V168" i="6"/>
  <c r="S182" i="6"/>
  <c r="V23" i="6"/>
  <c r="V34" i="6" s="1"/>
  <c r="V45" i="6" s="1"/>
  <c r="V56" i="6" s="1"/>
  <c r="V67" i="6" s="1"/>
  <c r="V78" i="6" s="1"/>
  <c r="V89" i="6" s="1"/>
  <c r="V100" i="6" s="1"/>
  <c r="V111" i="6" s="1"/>
  <c r="V122" i="6" s="1"/>
  <c r="R23" i="6"/>
  <c r="R34" i="6" s="1"/>
  <c r="R45" i="6" s="1"/>
  <c r="R56" i="6" s="1"/>
  <c r="R67" i="6" s="1"/>
  <c r="R78" i="6" s="1"/>
  <c r="R89" i="6" s="1"/>
  <c r="R100" i="6" s="1"/>
  <c r="R111" i="6" s="1"/>
  <c r="R122" i="6" s="1"/>
  <c r="E1" i="5"/>
  <c r="Y12" i="5"/>
  <c r="Y23" i="5" s="1"/>
  <c r="Y34" i="5" s="1"/>
  <c r="Y45" i="5" s="1"/>
  <c r="Y56" i="5" s="1"/>
  <c r="Y67" i="5" s="1"/>
  <c r="Y78" i="5" s="1"/>
  <c r="Y89" i="5" s="1"/>
  <c r="Y100" i="5" s="1"/>
  <c r="Y111" i="5" s="1"/>
  <c r="Y122" i="5" s="1"/>
  <c r="Y133" i="5" s="1"/>
  <c r="Y144" i="5" s="1"/>
  <c r="Y155" i="5" s="1"/>
  <c r="Y166" i="5" s="1"/>
  <c r="Y177" i="5" s="1"/>
  <c r="Y188" i="5" s="1"/>
  <c r="U12" i="5"/>
  <c r="U23" i="5" s="1"/>
  <c r="U34" i="5" s="1"/>
  <c r="U45" i="5" s="1"/>
  <c r="U56" i="5" s="1"/>
  <c r="U67" i="5" s="1"/>
  <c r="U78" i="5" s="1"/>
  <c r="U89" i="5" s="1"/>
  <c r="U100" i="5" s="1"/>
  <c r="U111" i="5" s="1"/>
  <c r="U122" i="5" s="1"/>
  <c r="U133" i="5" s="1"/>
  <c r="U144" i="5" s="1"/>
  <c r="U155" i="5" s="1"/>
  <c r="U166" i="5" s="1"/>
  <c r="U177" i="5" s="1"/>
  <c r="U188" i="5" s="1"/>
  <c r="Q12" i="5"/>
  <c r="Q23" i="5" s="1"/>
  <c r="Q34" i="5" s="1"/>
  <c r="Q45" i="5" s="1"/>
  <c r="Q56" i="5" s="1"/>
  <c r="Q67" i="5" s="1"/>
  <c r="Q78" i="5" s="1"/>
  <c r="Q89" i="5" s="1"/>
  <c r="Q100" i="5" s="1"/>
  <c r="Q111" i="5" s="1"/>
  <c r="Q122" i="5" s="1"/>
  <c r="Q133" i="5" s="1"/>
  <c r="Q144" i="5" s="1"/>
  <c r="Q155" i="5" s="1"/>
  <c r="Q166" i="5" s="1"/>
  <c r="Q177" i="5" s="1"/>
  <c r="Q188" i="5" s="1"/>
  <c r="M12" i="5"/>
  <c r="M23" i="5" s="1"/>
  <c r="M34" i="5" s="1"/>
  <c r="M45" i="5" s="1"/>
  <c r="M56" i="5" s="1"/>
  <c r="M67" i="5" s="1"/>
  <c r="M78" i="5" s="1"/>
  <c r="M89" i="5" s="1"/>
  <c r="M100" i="5" s="1"/>
  <c r="M111" i="5" s="1"/>
  <c r="M122" i="5" s="1"/>
  <c r="M133" i="5" s="1"/>
  <c r="M144" i="5" s="1"/>
  <c r="M155" i="5" s="1"/>
  <c r="M166" i="5" s="1"/>
  <c r="M177" i="5" s="1"/>
  <c r="M188" i="5" s="1"/>
  <c r="I12" i="5"/>
  <c r="I23" i="5" s="1"/>
  <c r="I34" i="5" s="1"/>
  <c r="I45" i="5" s="1"/>
  <c r="I56" i="5" s="1"/>
  <c r="I67" i="5" s="1"/>
  <c r="I78" i="5" s="1"/>
  <c r="I89" i="5" s="1"/>
  <c r="I100" i="5" s="1"/>
  <c r="I111" i="5" s="1"/>
  <c r="I122" i="5" s="1"/>
  <c r="I133" i="5" s="1"/>
  <c r="I144" i="5" s="1"/>
  <c r="I155" i="5" s="1"/>
  <c r="I166" i="5" s="1"/>
  <c r="I177" i="5" s="1"/>
  <c r="I188" i="5" s="1"/>
  <c r="R171" i="6" l="1"/>
  <c r="V171" i="6"/>
  <c r="E12" i="5"/>
  <c r="E23" i="5" s="1"/>
  <c r="E34" i="5" s="1"/>
  <c r="E45" i="5" s="1"/>
  <c r="E56" i="5" s="1"/>
  <c r="E67" i="5" s="1"/>
  <c r="E78" i="5" s="1"/>
  <c r="E89" i="5" s="1"/>
  <c r="E100" i="5" s="1"/>
  <c r="E111" i="5" s="1"/>
  <c r="E122" i="5" s="1"/>
  <c r="E133" i="5" s="1"/>
  <c r="E144" i="5" s="1"/>
  <c r="E155" i="5" s="1"/>
  <c r="E166" i="5" s="1"/>
  <c r="E177" i="5" s="1"/>
  <c r="E188" i="5" s="1"/>
  <c r="E203" i="5"/>
  <c r="Y204" i="5"/>
  <c r="U204" i="5"/>
  <c r="W198" i="5"/>
  <c r="V198" i="5"/>
  <c r="S198" i="5"/>
  <c r="R198" i="5"/>
  <c r="W187" i="5"/>
  <c r="V187" i="5"/>
  <c r="S187" i="5"/>
  <c r="R187" i="5"/>
  <c r="W176" i="5"/>
  <c r="V176" i="5"/>
  <c r="S176" i="5"/>
  <c r="R176" i="5"/>
  <c r="W165" i="5"/>
  <c r="V165" i="5"/>
  <c r="S165" i="5"/>
  <c r="R165" i="5"/>
  <c r="W154" i="5"/>
  <c r="V154" i="5"/>
  <c r="S154" i="5"/>
  <c r="R154" i="5"/>
  <c r="W143" i="5"/>
  <c r="V143" i="5"/>
  <c r="S143" i="5"/>
  <c r="R143" i="5"/>
  <c r="W132" i="5"/>
  <c r="V132" i="5"/>
  <c r="S132" i="5"/>
  <c r="R132" i="5"/>
  <c r="W121" i="5"/>
  <c r="V121" i="5"/>
  <c r="S121" i="5"/>
  <c r="R121" i="5"/>
  <c r="W110" i="5"/>
  <c r="V110" i="5"/>
  <c r="S110" i="5"/>
  <c r="R110" i="5"/>
  <c r="W99" i="5"/>
  <c r="V99" i="5"/>
  <c r="S99" i="5"/>
  <c r="R99" i="5"/>
  <c r="W88" i="5"/>
  <c r="V88" i="5"/>
  <c r="S88" i="5"/>
  <c r="R88" i="5"/>
  <c r="W77" i="5"/>
  <c r="V77" i="5"/>
  <c r="S77" i="5"/>
  <c r="R77" i="5"/>
  <c r="W66" i="5"/>
  <c r="V66" i="5"/>
  <c r="S66" i="5"/>
  <c r="R66" i="5"/>
  <c r="W55" i="5"/>
  <c r="V55" i="5"/>
  <c r="S55" i="5"/>
  <c r="R55" i="5"/>
  <c r="W44" i="5"/>
  <c r="V44" i="5"/>
  <c r="S44" i="5"/>
  <c r="R44" i="5"/>
  <c r="W33" i="5"/>
  <c r="V33" i="5"/>
  <c r="S33" i="5"/>
  <c r="R33" i="5"/>
  <c r="W22" i="5"/>
  <c r="V22" i="5"/>
  <c r="S22" i="5"/>
  <c r="R22" i="5"/>
  <c r="W11" i="5"/>
  <c r="V11" i="5"/>
  <c r="S11" i="5"/>
  <c r="R11" i="5"/>
  <c r="V2" i="5"/>
  <c r="V13" i="5" s="1"/>
  <c r="V24" i="5" s="1"/>
  <c r="V35" i="5" s="1"/>
  <c r="V46" i="5" s="1"/>
  <c r="V57" i="5" s="1"/>
  <c r="V68" i="5" s="1"/>
  <c r="V79" i="5" s="1"/>
  <c r="V90" i="5" s="1"/>
  <c r="V101" i="5" s="1"/>
  <c r="V112" i="5" s="1"/>
  <c r="V123" i="5" s="1"/>
  <c r="V134" i="5" s="1"/>
  <c r="V145" i="5" s="1"/>
  <c r="V156" i="5" s="1"/>
  <c r="R2" i="5"/>
  <c r="R13" i="5" s="1"/>
  <c r="R24" i="5" s="1"/>
  <c r="R35" i="5" s="1"/>
  <c r="R46" i="5" s="1"/>
  <c r="R57" i="5" s="1"/>
  <c r="R68" i="5" s="1"/>
  <c r="R79" i="5" s="1"/>
  <c r="R90" i="5" s="1"/>
  <c r="R101" i="5" s="1"/>
  <c r="R112" i="5" s="1"/>
  <c r="R123" i="5" s="1"/>
  <c r="R134" i="5" s="1"/>
  <c r="R145" i="5" s="1"/>
  <c r="R156" i="5" s="1"/>
  <c r="V1" i="5"/>
  <c r="W208" i="5" s="1"/>
  <c r="R1" i="5"/>
  <c r="S208" i="5" s="1"/>
  <c r="E45" i="1"/>
  <c r="E56" i="1" s="1"/>
  <c r="E67" i="1" s="1"/>
  <c r="E78" i="1" s="1"/>
  <c r="E89" i="1" s="1"/>
  <c r="E100" i="1" s="1"/>
  <c r="E111" i="1" s="1"/>
  <c r="E122" i="1" s="1"/>
  <c r="E133" i="1" s="1"/>
  <c r="Y12" i="1"/>
  <c r="Y23" i="1" s="1"/>
  <c r="Y34" i="1" s="1"/>
  <c r="Y45" i="1" s="1"/>
  <c r="Y56" i="1" s="1"/>
  <c r="Y67" i="1" s="1"/>
  <c r="Y78" i="1" s="1"/>
  <c r="Y89" i="1" s="1"/>
  <c r="Y100" i="1" s="1"/>
  <c r="Y111" i="1" s="1"/>
  <c r="Y122" i="1" s="1"/>
  <c r="Y133" i="1" s="1"/>
  <c r="U12" i="1"/>
  <c r="U23" i="1" s="1"/>
  <c r="U34" i="1" s="1"/>
  <c r="U45" i="1" s="1"/>
  <c r="U56" i="1" s="1"/>
  <c r="U67" i="1" s="1"/>
  <c r="U78" i="1" s="1"/>
  <c r="U89" i="1" s="1"/>
  <c r="U100" i="1" s="1"/>
  <c r="U111" i="1" s="1"/>
  <c r="U122" i="1" s="1"/>
  <c r="U133" i="1" s="1"/>
  <c r="Q12" i="1"/>
  <c r="Q23" i="1" s="1"/>
  <c r="Q34" i="1" s="1"/>
  <c r="Q45" i="1" s="1"/>
  <c r="Q56" i="1" s="1"/>
  <c r="Q67" i="1" s="1"/>
  <c r="Q78" i="1" s="1"/>
  <c r="Q89" i="1" s="1"/>
  <c r="Q100" i="1" s="1"/>
  <c r="Q111" i="1" s="1"/>
  <c r="Q122" i="1" s="1"/>
  <c r="Q133" i="1" s="1"/>
  <c r="M12" i="1"/>
  <c r="M23" i="1" s="1"/>
  <c r="M34" i="1" s="1"/>
  <c r="M45" i="1" s="1"/>
  <c r="M56" i="1" s="1"/>
  <c r="M67" i="1" s="1"/>
  <c r="M78" i="1" s="1"/>
  <c r="M89" i="1" s="1"/>
  <c r="M100" i="1" s="1"/>
  <c r="M111" i="1" s="1"/>
  <c r="M122" i="1" s="1"/>
  <c r="M133" i="1" s="1"/>
  <c r="I12" i="1"/>
  <c r="I23" i="1" s="1"/>
  <c r="I34" i="1" s="1"/>
  <c r="I45" i="1" s="1"/>
  <c r="I56" i="1" s="1"/>
  <c r="I67" i="1" s="1"/>
  <c r="I78" i="1" s="1"/>
  <c r="I89" i="1" s="1"/>
  <c r="I100" i="1" s="1"/>
  <c r="I111" i="1" s="1"/>
  <c r="I122" i="1" s="1"/>
  <c r="I133" i="1" s="1"/>
  <c r="E12" i="1"/>
  <c r="E23" i="1" s="1"/>
  <c r="W195" i="1"/>
  <c r="S195" i="1"/>
  <c r="Y191" i="1"/>
  <c r="Y170" i="6" s="1"/>
  <c r="U191" i="1"/>
  <c r="U170" i="6" s="1"/>
  <c r="V190" i="1"/>
  <c r="R190" i="1"/>
  <c r="W187" i="1"/>
  <c r="V187" i="1"/>
  <c r="S187" i="1"/>
  <c r="R187" i="1"/>
  <c r="W154" i="1"/>
  <c r="V154" i="1"/>
  <c r="S154" i="1"/>
  <c r="R154" i="1"/>
  <c r="W143" i="1"/>
  <c r="V143" i="1"/>
  <c r="S143" i="1"/>
  <c r="R143" i="1"/>
  <c r="W132" i="1"/>
  <c r="V132" i="1"/>
  <c r="S132" i="1"/>
  <c r="R132" i="1"/>
  <c r="W121" i="1"/>
  <c r="V121" i="1"/>
  <c r="S121" i="1"/>
  <c r="R121" i="1"/>
  <c r="W110" i="1"/>
  <c r="V110" i="1"/>
  <c r="S110" i="1"/>
  <c r="R110" i="1"/>
  <c r="W99" i="1"/>
  <c r="V99" i="1"/>
  <c r="S99" i="1"/>
  <c r="R99" i="1"/>
  <c r="W88" i="1"/>
  <c r="V88" i="1"/>
  <c r="S88" i="1"/>
  <c r="R88" i="1"/>
  <c r="W77" i="1"/>
  <c r="V77" i="1"/>
  <c r="S77" i="1"/>
  <c r="R77" i="1"/>
  <c r="W66" i="1"/>
  <c r="V66" i="1"/>
  <c r="S66" i="1"/>
  <c r="R66" i="1"/>
  <c r="W55" i="1"/>
  <c r="V55" i="1"/>
  <c r="S55" i="1"/>
  <c r="R55" i="1"/>
  <c r="W44" i="1"/>
  <c r="V44" i="1"/>
  <c r="S44" i="1"/>
  <c r="R44" i="1"/>
  <c r="W33" i="1"/>
  <c r="V33" i="1"/>
  <c r="S33" i="1"/>
  <c r="R33" i="1"/>
  <c r="W22" i="1"/>
  <c r="V22" i="1"/>
  <c r="S22" i="1"/>
  <c r="S192" i="1" s="1"/>
  <c r="R22" i="1"/>
  <c r="V13" i="1"/>
  <c r="V24" i="1" s="1"/>
  <c r="V35" i="1" s="1"/>
  <c r="V46" i="1" s="1"/>
  <c r="V57" i="1" s="1"/>
  <c r="V68" i="1" s="1"/>
  <c r="V79" i="1" s="1"/>
  <c r="V90" i="1" s="1"/>
  <c r="V101" i="1" s="1"/>
  <c r="V112" i="1" s="1"/>
  <c r="V123" i="1" s="1"/>
  <c r="U13" i="1"/>
  <c r="U24" i="1" s="1"/>
  <c r="U35" i="1" s="1"/>
  <c r="U46" i="1" s="1"/>
  <c r="U57" i="1" s="1"/>
  <c r="U68" i="1" s="1"/>
  <c r="U79" i="1" s="1"/>
  <c r="U90" i="1" s="1"/>
  <c r="U101" i="1" s="1"/>
  <c r="U112" i="1" s="1"/>
  <c r="U123" i="1" s="1"/>
  <c r="U134" i="1" s="1"/>
  <c r="R13" i="1"/>
  <c r="R24" i="1" s="1"/>
  <c r="R35" i="1" s="1"/>
  <c r="R46" i="1" s="1"/>
  <c r="R57" i="1" s="1"/>
  <c r="R68" i="1" s="1"/>
  <c r="R79" i="1" s="1"/>
  <c r="R90" i="1" s="1"/>
  <c r="R101" i="1" s="1"/>
  <c r="R112" i="1" s="1"/>
  <c r="R123" i="1" s="1"/>
  <c r="V12" i="1"/>
  <c r="V23" i="1" s="1"/>
  <c r="V34" i="1" s="1"/>
  <c r="V45" i="1" s="1"/>
  <c r="V56" i="1" s="1"/>
  <c r="V67" i="1" s="1"/>
  <c r="V78" i="1" s="1"/>
  <c r="V89" i="1" s="1"/>
  <c r="V100" i="1" s="1"/>
  <c r="V111" i="1" s="1"/>
  <c r="V122" i="1" s="1"/>
  <c r="R12" i="1"/>
  <c r="R23" i="1" s="1"/>
  <c r="R34" i="1" s="1"/>
  <c r="R45" i="1" s="1"/>
  <c r="R56" i="1" s="1"/>
  <c r="R67" i="1" s="1"/>
  <c r="R78" i="1" s="1"/>
  <c r="R89" i="1" s="1"/>
  <c r="R100" i="1" s="1"/>
  <c r="R111" i="1" s="1"/>
  <c r="R122" i="1" s="1"/>
  <c r="W11" i="1"/>
  <c r="V11" i="1"/>
  <c r="S11" i="1"/>
  <c r="R11" i="1"/>
  <c r="Y13" i="1"/>
  <c r="Y24" i="1" s="1"/>
  <c r="Y35" i="1" s="1"/>
  <c r="Y46" i="1" s="1"/>
  <c r="Y57" i="1" s="1"/>
  <c r="Y68" i="1" s="1"/>
  <c r="Y79" i="1" s="1"/>
  <c r="Y90" i="1" s="1"/>
  <c r="Y101" i="1" s="1"/>
  <c r="Y112" i="1" s="1"/>
  <c r="Y123" i="1" s="1"/>
  <c r="Y134" i="1" s="1"/>
  <c r="R192" i="1" l="1"/>
  <c r="R193" i="1" s="1"/>
  <c r="U145" i="1"/>
  <c r="I144" i="1"/>
  <c r="I177" i="1" s="1"/>
  <c r="M144" i="1"/>
  <c r="M177" i="1" s="1"/>
  <c r="R133" i="1"/>
  <c r="Q144" i="1"/>
  <c r="Q177" i="1" s="1"/>
  <c r="V133" i="1"/>
  <c r="V144" i="1" s="1"/>
  <c r="Y145" i="1"/>
  <c r="U144" i="1"/>
  <c r="U177" i="1" s="1"/>
  <c r="Y144" i="1"/>
  <c r="Y177" i="1" s="1"/>
  <c r="R134" i="1"/>
  <c r="V134" i="1"/>
  <c r="E144" i="1"/>
  <c r="E177" i="1" s="1"/>
  <c r="W192" i="1"/>
  <c r="W197" i="1"/>
  <c r="X210" i="5" s="1"/>
  <c r="X175" i="6" s="1"/>
  <c r="S197" i="1"/>
  <c r="S204" i="1" s="1"/>
  <c r="R205" i="5"/>
  <c r="W217" i="5"/>
  <c r="W205" i="5"/>
  <c r="S205" i="5"/>
  <c r="V205" i="5"/>
  <c r="V206" i="5" s="1"/>
  <c r="X212" i="5"/>
  <c r="X177" i="6" s="1"/>
  <c r="X214" i="5"/>
  <c r="X179" i="6" s="1"/>
  <c r="X215" i="5"/>
  <c r="X180" i="6" s="1"/>
  <c r="X213" i="5"/>
  <c r="X178" i="6" s="1"/>
  <c r="X216" i="5"/>
  <c r="X181" i="6" s="1"/>
  <c r="U205" i="5"/>
  <c r="Y205" i="5"/>
  <c r="T213" i="5"/>
  <c r="T178" i="6" s="1"/>
  <c r="T215" i="5"/>
  <c r="T180" i="6" s="1"/>
  <c r="T212" i="5"/>
  <c r="T177" i="6" s="1"/>
  <c r="T210" i="5"/>
  <c r="T175" i="6" s="1"/>
  <c r="T216" i="5"/>
  <c r="T181" i="6" s="1"/>
  <c r="T214" i="5"/>
  <c r="T179" i="6" s="1"/>
  <c r="T211" i="5"/>
  <c r="T176" i="6" s="1"/>
  <c r="V203" i="5"/>
  <c r="R178" i="5"/>
  <c r="R167" i="5"/>
  <c r="R189" i="5" s="1"/>
  <c r="V167" i="5"/>
  <c r="V189" i="5" s="1"/>
  <c r="V178" i="5"/>
  <c r="R206" i="5"/>
  <c r="R203" i="5"/>
  <c r="X211" i="5"/>
  <c r="R12" i="5"/>
  <c r="R23" i="5" s="1"/>
  <c r="R34" i="5" s="1"/>
  <c r="R45" i="5" s="1"/>
  <c r="R56" i="5" s="1"/>
  <c r="R67" i="5" s="1"/>
  <c r="R78" i="5" s="1"/>
  <c r="R89" i="5" s="1"/>
  <c r="R100" i="5" s="1"/>
  <c r="R111" i="5" s="1"/>
  <c r="R122" i="5" s="1"/>
  <c r="R133" i="5" s="1"/>
  <c r="R144" i="5" s="1"/>
  <c r="R155" i="5" s="1"/>
  <c r="V12" i="5"/>
  <c r="V23" i="5" s="1"/>
  <c r="V34" i="5" s="1"/>
  <c r="V45" i="5" s="1"/>
  <c r="V56" i="5" s="1"/>
  <c r="V67" i="5" s="1"/>
  <c r="V78" i="5" s="1"/>
  <c r="V89" i="5" s="1"/>
  <c r="V100" i="5" s="1"/>
  <c r="V111" i="5" s="1"/>
  <c r="V122" i="5" s="1"/>
  <c r="V133" i="5" s="1"/>
  <c r="V144" i="5" s="1"/>
  <c r="V155" i="5" s="1"/>
  <c r="S217" i="5"/>
  <c r="R145" i="1"/>
  <c r="R178" i="1" s="1"/>
  <c r="R144" i="1"/>
  <c r="R177" i="1" s="1"/>
  <c r="V145" i="1"/>
  <c r="V178" i="1" s="1"/>
  <c r="Y156" i="1" l="1"/>
  <c r="Y167" i="1" s="1"/>
  <c r="Y178" i="1" s="1"/>
  <c r="U156" i="1"/>
  <c r="U167" i="1" s="1"/>
  <c r="U178" i="1" s="1"/>
  <c r="V177" i="1"/>
  <c r="V192" i="1"/>
  <c r="V193" i="1" s="1"/>
  <c r="AA4" i="11"/>
  <c r="AB4" i="11"/>
  <c r="W204" i="1"/>
  <c r="V4" i="11"/>
  <c r="W4" i="11"/>
  <c r="AA9" i="11"/>
  <c r="AB9" i="11"/>
  <c r="AA7" i="11"/>
  <c r="AB7" i="11"/>
  <c r="AA8" i="11"/>
  <c r="AB8" i="11"/>
  <c r="AA10" i="11"/>
  <c r="AB10" i="11"/>
  <c r="AA6" i="11"/>
  <c r="AB6" i="11"/>
  <c r="V5" i="11"/>
  <c r="W5" i="11"/>
  <c r="V10" i="11"/>
  <c r="W10" i="11"/>
  <c r="V6" i="11"/>
  <c r="W6" i="11"/>
  <c r="V8" i="11"/>
  <c r="W8" i="11"/>
  <c r="V9" i="11"/>
  <c r="W9" i="11"/>
  <c r="V7" i="11"/>
  <c r="W7" i="11"/>
  <c r="X217" i="5"/>
  <c r="X182" i="6" s="1"/>
  <c r="X183" i="6" s="1"/>
  <c r="X176" i="6"/>
  <c r="T217" i="5"/>
  <c r="T182" i="6" s="1"/>
  <c r="T183" i="6" s="1"/>
  <c r="R177" i="5"/>
  <c r="R166" i="5"/>
  <c r="R188" i="5" s="1"/>
  <c r="V177" i="5"/>
  <c r="V166" i="5"/>
  <c r="V188" i="5" s="1"/>
  <c r="B154" i="1"/>
  <c r="Q191" i="1"/>
  <c r="M191" i="1"/>
  <c r="I191" i="1"/>
  <c r="V11" i="11" l="1"/>
  <c r="AA5" i="11"/>
  <c r="AA11" i="11" s="1"/>
  <c r="AB5" i="11"/>
  <c r="AB11" i="11" s="1"/>
  <c r="W11" i="11"/>
  <c r="Z2" i="6"/>
  <c r="N2" i="6"/>
  <c r="J2" i="6"/>
  <c r="F2" i="6"/>
  <c r="B2" i="6"/>
  <c r="N1" i="6"/>
  <c r="J1" i="6"/>
  <c r="F1" i="6"/>
  <c r="B1" i="6"/>
  <c r="Z2" i="5"/>
  <c r="N2" i="5"/>
  <c r="J2" i="5"/>
  <c r="F2" i="5"/>
  <c r="B2" i="5"/>
  <c r="N1" i="5"/>
  <c r="J1" i="5"/>
  <c r="F1" i="5"/>
  <c r="B1" i="5"/>
  <c r="O195" i="1" l="1"/>
  <c r="K195" i="1"/>
  <c r="G195" i="1"/>
  <c r="C195" i="1"/>
  <c r="O208" i="5"/>
  <c r="K208" i="5"/>
  <c r="G208" i="5"/>
  <c r="C208" i="5"/>
  <c r="O173" i="6"/>
  <c r="K173" i="6"/>
  <c r="G173" i="6"/>
  <c r="C173" i="6"/>
  <c r="Z68" i="6" l="1"/>
  <c r="Z13" i="6"/>
  <c r="Z90" i="5"/>
  <c r="N13" i="6"/>
  <c r="J13" i="6"/>
  <c r="B13" i="6"/>
  <c r="F13" i="6"/>
  <c r="N12" i="6"/>
  <c r="J12" i="6"/>
  <c r="B12" i="6"/>
  <c r="F12" i="6"/>
  <c r="F23" i="6"/>
  <c r="E13" i="6" l="1"/>
  <c r="E24" i="6" s="1"/>
  <c r="E35" i="6" s="1"/>
  <c r="AA22" i="6"/>
  <c r="Z22" i="6"/>
  <c r="O22" i="6"/>
  <c r="N22" i="6"/>
  <c r="K22" i="6"/>
  <c r="J22" i="6"/>
  <c r="G22" i="6"/>
  <c r="F22" i="6"/>
  <c r="C22" i="6"/>
  <c r="B22" i="6"/>
  <c r="N88" i="1" l="1"/>
  <c r="O88" i="1"/>
  <c r="AA132" i="6" l="1"/>
  <c r="Z132" i="6"/>
  <c r="O132" i="6"/>
  <c r="N132" i="6"/>
  <c r="K132" i="6"/>
  <c r="J132" i="6"/>
  <c r="G132" i="6"/>
  <c r="F132" i="6"/>
  <c r="C132" i="6"/>
  <c r="B132" i="6"/>
  <c r="B122" i="6"/>
  <c r="AA121" i="6"/>
  <c r="Z121" i="6"/>
  <c r="O121" i="6"/>
  <c r="N121" i="6"/>
  <c r="K121" i="6"/>
  <c r="J121" i="6"/>
  <c r="G121" i="6"/>
  <c r="F121" i="6"/>
  <c r="C121" i="6"/>
  <c r="B121" i="6"/>
  <c r="B111" i="6"/>
  <c r="AA110" i="6"/>
  <c r="Z110" i="6"/>
  <c r="O110" i="6"/>
  <c r="N110" i="6"/>
  <c r="K110" i="6"/>
  <c r="J110" i="6"/>
  <c r="G110" i="6"/>
  <c r="F110" i="6"/>
  <c r="C110" i="6"/>
  <c r="B110" i="6"/>
  <c r="B100" i="6"/>
  <c r="AA99" i="6"/>
  <c r="Z99" i="6"/>
  <c r="O99" i="6"/>
  <c r="N99" i="6"/>
  <c r="K99" i="6"/>
  <c r="J99" i="6"/>
  <c r="G99" i="6"/>
  <c r="F99" i="6"/>
  <c r="C99" i="6"/>
  <c r="B99" i="6"/>
  <c r="B89" i="6"/>
  <c r="Z178" i="5"/>
  <c r="AA187" i="5"/>
  <c r="Z187" i="5"/>
  <c r="O187" i="5"/>
  <c r="N187" i="5"/>
  <c r="K187" i="5"/>
  <c r="J187" i="5"/>
  <c r="G187" i="5"/>
  <c r="F187" i="5"/>
  <c r="C187" i="5"/>
  <c r="B187" i="5"/>
  <c r="B177" i="5"/>
  <c r="Z178" i="1" l="1"/>
  <c r="Z145" i="1"/>
  <c r="Z134" i="1"/>
  <c r="Z123" i="1"/>
  <c r="Z112" i="1"/>
  <c r="Z101" i="1"/>
  <c r="Z90" i="1"/>
  <c r="Z79" i="1"/>
  <c r="Z68" i="1"/>
  <c r="Z57" i="1"/>
  <c r="Z46" i="1"/>
  <c r="Z35" i="1"/>
  <c r="Z24" i="1"/>
  <c r="Z13" i="1"/>
  <c r="Z79" i="6"/>
  <c r="Z57" i="6"/>
  <c r="Z123" i="6" s="1"/>
  <c r="Z46" i="6"/>
  <c r="Z112" i="6" s="1"/>
  <c r="Z35" i="6"/>
  <c r="Z101" i="6" s="1"/>
  <c r="Z24" i="6"/>
  <c r="Z90" i="6" s="1"/>
  <c r="Z189" i="5"/>
  <c r="Z167" i="5"/>
  <c r="Z156" i="5"/>
  <c r="Z145" i="5"/>
  <c r="Z134" i="5"/>
  <c r="Z123" i="5"/>
  <c r="Z112" i="5"/>
  <c r="Z101" i="5"/>
  <c r="Z79" i="5"/>
  <c r="Z68" i="5"/>
  <c r="Z57" i="5"/>
  <c r="Z46" i="5"/>
  <c r="Z35" i="5"/>
  <c r="Z24" i="5"/>
  <c r="Z13" i="5"/>
  <c r="C143" i="5" l="1"/>
  <c r="F143" i="5"/>
  <c r="G143" i="5"/>
  <c r="J143" i="5"/>
  <c r="K143" i="5"/>
  <c r="N143" i="5"/>
  <c r="O143" i="5"/>
  <c r="Z143" i="5"/>
  <c r="B23" i="5"/>
  <c r="B78" i="6" l="1"/>
  <c r="B67" i="6"/>
  <c r="B56" i="6"/>
  <c r="B45" i="6"/>
  <c r="B34" i="6"/>
  <c r="N24" i="6"/>
  <c r="N35" i="6" s="1"/>
  <c r="N46" i="6" s="1"/>
  <c r="N57" i="6" s="1"/>
  <c r="N68" i="6" s="1"/>
  <c r="N79" i="6" s="1"/>
  <c r="N90" i="6" s="1"/>
  <c r="N101" i="6" s="1"/>
  <c r="N112" i="6" s="1"/>
  <c r="N123" i="6" s="1"/>
  <c r="J24" i="6"/>
  <c r="J35" i="6" s="1"/>
  <c r="J46" i="6" s="1"/>
  <c r="J57" i="6" s="1"/>
  <c r="J68" i="6" s="1"/>
  <c r="J79" i="6" s="1"/>
  <c r="J90" i="6" s="1"/>
  <c r="J101" i="6" s="1"/>
  <c r="J112" i="6" s="1"/>
  <c r="J123" i="6" s="1"/>
  <c r="F24" i="6"/>
  <c r="F35" i="6" s="1"/>
  <c r="F46" i="6" s="1"/>
  <c r="F57" i="6" s="1"/>
  <c r="F68" i="6" s="1"/>
  <c r="F79" i="6" s="1"/>
  <c r="F90" i="6" s="1"/>
  <c r="F101" i="6" s="1"/>
  <c r="F112" i="6" s="1"/>
  <c r="F123" i="6" s="1"/>
  <c r="E46" i="6"/>
  <c r="E57" i="6" s="1"/>
  <c r="B24" i="6"/>
  <c r="B35" i="6" s="1"/>
  <c r="B46" i="6" s="1"/>
  <c r="B57" i="6" s="1"/>
  <c r="B68" i="6" s="1"/>
  <c r="B79" i="6" s="1"/>
  <c r="B90" i="6" s="1"/>
  <c r="B101" i="6" s="1"/>
  <c r="B112" i="6" s="1"/>
  <c r="B123" i="6" s="1"/>
  <c r="N23" i="6"/>
  <c r="N34" i="6" s="1"/>
  <c r="N45" i="6" s="1"/>
  <c r="N56" i="6" s="1"/>
  <c r="N67" i="6" s="1"/>
  <c r="N78" i="6" s="1"/>
  <c r="N89" i="6" s="1"/>
  <c r="N100" i="6" s="1"/>
  <c r="N111" i="6" s="1"/>
  <c r="N122" i="6" s="1"/>
  <c r="J23" i="6"/>
  <c r="J34" i="6" s="1"/>
  <c r="J45" i="6" s="1"/>
  <c r="J56" i="6" s="1"/>
  <c r="J67" i="6" s="1"/>
  <c r="J78" i="6" s="1"/>
  <c r="J89" i="6" s="1"/>
  <c r="J100" i="6" s="1"/>
  <c r="J111" i="6" s="1"/>
  <c r="J122" i="6" s="1"/>
  <c r="F34" i="6"/>
  <c r="F45" i="6" s="1"/>
  <c r="F56" i="6" s="1"/>
  <c r="F67" i="6" s="1"/>
  <c r="F78" i="6" s="1"/>
  <c r="F89" i="6" s="1"/>
  <c r="F100" i="6" s="1"/>
  <c r="F111" i="6" s="1"/>
  <c r="F122" i="6" s="1"/>
  <c r="B23" i="6"/>
  <c r="I13" i="6"/>
  <c r="I24" i="6" s="1"/>
  <c r="B188" i="5"/>
  <c r="B166" i="5"/>
  <c r="B155" i="5"/>
  <c r="B144" i="5"/>
  <c r="B133" i="5"/>
  <c r="B122" i="5"/>
  <c r="B111" i="5"/>
  <c r="B100" i="5"/>
  <c r="B89" i="5"/>
  <c r="B78" i="5"/>
  <c r="B67" i="5"/>
  <c r="B56" i="5"/>
  <c r="B45" i="5"/>
  <c r="B34" i="5"/>
  <c r="N13" i="5"/>
  <c r="J13" i="5"/>
  <c r="F13" i="5"/>
  <c r="E13" i="5"/>
  <c r="B13" i="5"/>
  <c r="N12" i="5"/>
  <c r="J12" i="5"/>
  <c r="F12" i="5"/>
  <c r="B12" i="5"/>
  <c r="B177" i="1"/>
  <c r="B144" i="1"/>
  <c r="B133" i="1"/>
  <c r="B122" i="1"/>
  <c r="B111" i="1"/>
  <c r="B100" i="1"/>
  <c r="B89" i="1"/>
  <c r="B78" i="1"/>
  <c r="B67" i="1"/>
  <c r="B56" i="1"/>
  <c r="B45" i="1"/>
  <c r="B34" i="1"/>
  <c r="B23" i="1"/>
  <c r="N13" i="1"/>
  <c r="N24" i="1" s="1"/>
  <c r="N35" i="1" s="1"/>
  <c r="N46" i="1" s="1"/>
  <c r="N57" i="1" s="1"/>
  <c r="N68" i="1" s="1"/>
  <c r="N79" i="1" s="1"/>
  <c r="J13" i="1"/>
  <c r="J24" i="1" s="1"/>
  <c r="J35" i="1" s="1"/>
  <c r="J46" i="1" s="1"/>
  <c r="J57" i="1" s="1"/>
  <c r="J68" i="1" s="1"/>
  <c r="J79" i="1" s="1"/>
  <c r="J90" i="1" s="1"/>
  <c r="J101" i="1" s="1"/>
  <c r="J112" i="1" s="1"/>
  <c r="J123" i="1" s="1"/>
  <c r="F13" i="1"/>
  <c r="F24" i="1" s="1"/>
  <c r="F35" i="1" s="1"/>
  <c r="F46" i="1" s="1"/>
  <c r="F57" i="1" s="1"/>
  <c r="F68" i="1" s="1"/>
  <c r="F79" i="1" s="1"/>
  <c r="F90" i="1" s="1"/>
  <c r="F101" i="1" s="1"/>
  <c r="F112" i="1" s="1"/>
  <c r="F123" i="1" s="1"/>
  <c r="B13" i="1"/>
  <c r="B24" i="1" s="1"/>
  <c r="B35" i="1" s="1"/>
  <c r="B46" i="1" s="1"/>
  <c r="B57" i="1" s="1"/>
  <c r="B68" i="1" s="1"/>
  <c r="B79" i="1" s="1"/>
  <c r="B90" i="1" s="1"/>
  <c r="B101" i="1" s="1"/>
  <c r="B112" i="1" s="1"/>
  <c r="B123" i="1" s="1"/>
  <c r="N12" i="1"/>
  <c r="N23" i="1" s="1"/>
  <c r="N34" i="1" s="1"/>
  <c r="N45" i="1" s="1"/>
  <c r="N56" i="1" s="1"/>
  <c r="N67" i="1" s="1"/>
  <c r="N78" i="1" s="1"/>
  <c r="J12" i="1"/>
  <c r="J23" i="1" s="1"/>
  <c r="J34" i="1" s="1"/>
  <c r="J45" i="1" s="1"/>
  <c r="J56" i="1" s="1"/>
  <c r="J67" i="1" s="1"/>
  <c r="J78" i="1" s="1"/>
  <c r="J89" i="1" s="1"/>
  <c r="J100" i="1" s="1"/>
  <c r="J111" i="1" s="1"/>
  <c r="J122" i="1" s="1"/>
  <c r="F12" i="1"/>
  <c r="F23" i="1" s="1"/>
  <c r="F34" i="1" s="1"/>
  <c r="F45" i="1" s="1"/>
  <c r="F56" i="1" s="1"/>
  <c r="F67" i="1" s="1"/>
  <c r="F78" i="1" s="1"/>
  <c r="F89" i="1" s="1"/>
  <c r="F100" i="1" s="1"/>
  <c r="F111" i="1" s="1"/>
  <c r="F122" i="1" s="1"/>
  <c r="B12" i="1"/>
  <c r="AA175" i="6"/>
  <c r="O88" i="5"/>
  <c r="N88" i="5"/>
  <c r="G88" i="5"/>
  <c r="F88" i="5"/>
  <c r="K216" i="5"/>
  <c r="K215" i="5"/>
  <c r="K213" i="5"/>
  <c r="K212" i="5"/>
  <c r="K211" i="5"/>
  <c r="F134" i="1" l="1"/>
  <c r="F133" i="1"/>
  <c r="B134" i="1"/>
  <c r="B145" i="1" s="1"/>
  <c r="J133" i="1"/>
  <c r="J144" i="1" s="1"/>
  <c r="J177" i="1" s="1"/>
  <c r="J134" i="1"/>
  <c r="Q13" i="5"/>
  <c r="Q24" i="5" s="1"/>
  <c r="Q35" i="5" s="1"/>
  <c r="Q46" i="5" s="1"/>
  <c r="Q57" i="5" s="1"/>
  <c r="Q68" i="5" s="1"/>
  <c r="Q79" i="5" s="1"/>
  <c r="Q90" i="5" s="1"/>
  <c r="Q101" i="5" s="1"/>
  <c r="Q112" i="5" s="1"/>
  <c r="Q123" i="5" s="1"/>
  <c r="Q134" i="5" s="1"/>
  <c r="Q145" i="5" s="1"/>
  <c r="Q156" i="5" s="1"/>
  <c r="Q167" i="5" s="1"/>
  <c r="Q178" i="5" s="1"/>
  <c r="Q189" i="5" s="1"/>
  <c r="N90" i="1"/>
  <c r="N101" i="1" s="1"/>
  <c r="N112" i="1" s="1"/>
  <c r="N123" i="1" s="1"/>
  <c r="J145" i="1"/>
  <c r="J178" i="1" s="1"/>
  <c r="F145" i="1"/>
  <c r="F178" i="1" s="1"/>
  <c r="N89" i="1"/>
  <c r="N100" i="1" s="1"/>
  <c r="N111" i="1" s="1"/>
  <c r="N122" i="1" s="1"/>
  <c r="F144" i="1"/>
  <c r="F177" i="1" s="1"/>
  <c r="E68" i="6"/>
  <c r="E79" i="6" s="1"/>
  <c r="M13" i="5"/>
  <c r="M24" i="5" s="1"/>
  <c r="M35" i="5" s="1"/>
  <c r="M46" i="5" s="1"/>
  <c r="M57" i="5" s="1"/>
  <c r="M68" i="5" s="1"/>
  <c r="M79" i="5" s="1"/>
  <c r="M90" i="5" s="1"/>
  <c r="M101" i="5" s="1"/>
  <c r="M112" i="5" s="1"/>
  <c r="M123" i="5" s="1"/>
  <c r="M134" i="5" s="1"/>
  <c r="F23" i="5"/>
  <c r="F34" i="5" s="1"/>
  <c r="F45" i="5" s="1"/>
  <c r="F56" i="5" s="1"/>
  <c r="F67" i="5" s="1"/>
  <c r="F78" i="5" s="1"/>
  <c r="F89" i="5" s="1"/>
  <c r="F100" i="5" s="1"/>
  <c r="F111" i="5" s="1"/>
  <c r="F122" i="5" s="1"/>
  <c r="F133" i="5" s="1"/>
  <c r="E24" i="5"/>
  <c r="N24" i="5"/>
  <c r="N35" i="5" s="1"/>
  <c r="N46" i="5" s="1"/>
  <c r="N57" i="5" s="1"/>
  <c r="N68" i="5" s="1"/>
  <c r="N79" i="5" s="1"/>
  <c r="N90" i="5" s="1"/>
  <c r="N101" i="5" s="1"/>
  <c r="N112" i="5" s="1"/>
  <c r="N123" i="5" s="1"/>
  <c r="N134" i="5" s="1"/>
  <c r="J23" i="5"/>
  <c r="J34" i="5" s="1"/>
  <c r="J45" i="5" s="1"/>
  <c r="J56" i="5" s="1"/>
  <c r="J67" i="5" s="1"/>
  <c r="J78" i="5" s="1"/>
  <c r="J89" i="5" s="1"/>
  <c r="J100" i="5" s="1"/>
  <c r="J111" i="5" s="1"/>
  <c r="J122" i="5" s="1"/>
  <c r="J133" i="5" s="1"/>
  <c r="F24" i="5"/>
  <c r="F35" i="5" s="1"/>
  <c r="F46" i="5" s="1"/>
  <c r="F57" i="5" s="1"/>
  <c r="F68" i="5" s="1"/>
  <c r="F79" i="5" s="1"/>
  <c r="F90" i="5" s="1"/>
  <c r="F101" i="5" s="1"/>
  <c r="F112" i="5" s="1"/>
  <c r="F123" i="5" s="1"/>
  <c r="F134" i="5" s="1"/>
  <c r="N23" i="5"/>
  <c r="N34" i="5" s="1"/>
  <c r="N45" i="5" s="1"/>
  <c r="N56" i="5" s="1"/>
  <c r="N67" i="5" s="1"/>
  <c r="N78" i="5" s="1"/>
  <c r="N89" i="5" s="1"/>
  <c r="N100" i="5" s="1"/>
  <c r="N111" i="5" s="1"/>
  <c r="N122" i="5" s="1"/>
  <c r="N133" i="5" s="1"/>
  <c r="J24" i="5"/>
  <c r="J35" i="5" s="1"/>
  <c r="J46" i="5" s="1"/>
  <c r="J57" i="5" s="1"/>
  <c r="J68" i="5" s="1"/>
  <c r="J79" i="5" s="1"/>
  <c r="J90" i="5" s="1"/>
  <c r="J101" i="5" s="1"/>
  <c r="J112" i="5" s="1"/>
  <c r="J123" i="5" s="1"/>
  <c r="J134" i="5" s="1"/>
  <c r="B24" i="5"/>
  <c r="B35" i="5" s="1"/>
  <c r="B46" i="5" s="1"/>
  <c r="B57" i="5" s="1"/>
  <c r="B68" i="5" s="1"/>
  <c r="B79" i="5" s="1"/>
  <c r="B90" i="5" s="1"/>
  <c r="B101" i="5" s="1"/>
  <c r="B112" i="5" s="1"/>
  <c r="B123" i="5" s="1"/>
  <c r="B134" i="5" s="1"/>
  <c r="B145" i="5" s="1"/>
  <c r="B156" i="5" s="1"/>
  <c r="M13" i="6"/>
  <c r="M24" i="6" s="1"/>
  <c r="I35" i="6"/>
  <c r="I46" i="6" s="1"/>
  <c r="I57" i="6" s="1"/>
  <c r="I68" i="6" s="1"/>
  <c r="I79" i="6" s="1"/>
  <c r="I90" i="6" s="1"/>
  <c r="I13" i="5"/>
  <c r="O217" i="5"/>
  <c r="K217" i="5"/>
  <c r="AA174" i="6"/>
  <c r="O99" i="1"/>
  <c r="N99" i="1"/>
  <c r="G99" i="1"/>
  <c r="F99" i="1"/>
  <c r="Q169" i="6"/>
  <c r="M169" i="6"/>
  <c r="I169" i="6"/>
  <c r="I204" i="5"/>
  <c r="Q204" i="5"/>
  <c r="M204" i="5"/>
  <c r="E204" i="5"/>
  <c r="E169" i="6"/>
  <c r="E13" i="1"/>
  <c r="AA22" i="1"/>
  <c r="Z22" i="1"/>
  <c r="O22" i="1"/>
  <c r="N22" i="1"/>
  <c r="K22" i="1"/>
  <c r="J22" i="1"/>
  <c r="G22" i="1"/>
  <c r="F22" i="1"/>
  <c r="C22" i="1"/>
  <c r="B22" i="1"/>
  <c r="O181" i="6"/>
  <c r="K181" i="6"/>
  <c r="C181" i="6"/>
  <c r="O180" i="6"/>
  <c r="K180" i="6"/>
  <c r="C180" i="6"/>
  <c r="O179" i="6"/>
  <c r="K179" i="6"/>
  <c r="C179" i="6"/>
  <c r="O178" i="6"/>
  <c r="K178" i="6"/>
  <c r="C178" i="6"/>
  <c r="O177" i="6"/>
  <c r="K177" i="6"/>
  <c r="C177" i="6"/>
  <c r="N168" i="6"/>
  <c r="J168" i="6"/>
  <c r="F168" i="6"/>
  <c r="B168" i="6"/>
  <c r="AA165" i="6"/>
  <c r="Z165" i="6"/>
  <c r="O165" i="6"/>
  <c r="N165" i="6"/>
  <c r="K165" i="6"/>
  <c r="J165" i="6"/>
  <c r="G165" i="6"/>
  <c r="F165" i="6"/>
  <c r="C165" i="6"/>
  <c r="B165" i="6"/>
  <c r="AA154" i="6"/>
  <c r="Z154" i="6"/>
  <c r="O154" i="6"/>
  <c r="N154" i="6"/>
  <c r="K154" i="6"/>
  <c r="J154" i="6"/>
  <c r="G154" i="6"/>
  <c r="F154" i="6"/>
  <c r="C154" i="6"/>
  <c r="B154" i="6"/>
  <c r="AA143" i="6"/>
  <c r="Z143" i="6"/>
  <c r="O143" i="6"/>
  <c r="N143" i="6"/>
  <c r="K143" i="6"/>
  <c r="J143" i="6"/>
  <c r="G143" i="6"/>
  <c r="F143" i="6"/>
  <c r="C143" i="6"/>
  <c r="B143" i="6"/>
  <c r="AA88" i="6"/>
  <c r="Z88" i="6"/>
  <c r="O88" i="6"/>
  <c r="N88" i="6"/>
  <c r="K88" i="6"/>
  <c r="J88" i="6"/>
  <c r="G88" i="6"/>
  <c r="F88" i="6"/>
  <c r="C88" i="6"/>
  <c r="B88" i="6"/>
  <c r="AA77" i="6"/>
  <c r="Z77" i="6"/>
  <c r="O77" i="6"/>
  <c r="N77" i="6"/>
  <c r="K77" i="6"/>
  <c r="J77" i="6"/>
  <c r="G77" i="6"/>
  <c r="F77" i="6"/>
  <c r="C77" i="6"/>
  <c r="B77" i="6"/>
  <c r="AA66" i="6"/>
  <c r="Z66" i="6"/>
  <c r="O66" i="6"/>
  <c r="N66" i="6"/>
  <c r="K66" i="6"/>
  <c r="J66" i="6"/>
  <c r="G66" i="6"/>
  <c r="F66" i="6"/>
  <c r="C66" i="6"/>
  <c r="B66" i="6"/>
  <c r="AA55" i="6"/>
  <c r="Z55" i="6"/>
  <c r="O55" i="6"/>
  <c r="N55" i="6"/>
  <c r="K55" i="6"/>
  <c r="J55" i="6"/>
  <c r="G55" i="6"/>
  <c r="F55" i="6"/>
  <c r="C55" i="6"/>
  <c r="B55" i="6"/>
  <c r="AA44" i="6"/>
  <c r="Z44" i="6"/>
  <c r="O44" i="6"/>
  <c r="N44" i="6"/>
  <c r="K44" i="6"/>
  <c r="J44" i="6"/>
  <c r="G44" i="6"/>
  <c r="F44" i="6"/>
  <c r="C44" i="6"/>
  <c r="B44" i="6"/>
  <c r="AA33" i="6"/>
  <c r="Z33" i="6"/>
  <c r="O33" i="6"/>
  <c r="N33" i="6"/>
  <c r="K33" i="6"/>
  <c r="J33" i="6"/>
  <c r="G33" i="6"/>
  <c r="F33" i="6"/>
  <c r="C33" i="6"/>
  <c r="B33" i="6"/>
  <c r="AA11" i="6"/>
  <c r="Z11" i="6"/>
  <c r="O11" i="6"/>
  <c r="N11" i="6"/>
  <c r="K11" i="6"/>
  <c r="J11" i="6"/>
  <c r="G11" i="6"/>
  <c r="F11" i="6"/>
  <c r="C11" i="6"/>
  <c r="B11" i="6"/>
  <c r="G216" i="5"/>
  <c r="G215" i="5"/>
  <c r="G214" i="5"/>
  <c r="G213" i="5"/>
  <c r="G212" i="5"/>
  <c r="G211" i="5"/>
  <c r="C216" i="5"/>
  <c r="C215" i="5"/>
  <c r="C214" i="5"/>
  <c r="C213" i="5"/>
  <c r="C212" i="5"/>
  <c r="C211" i="5"/>
  <c r="AA198" i="5"/>
  <c r="Z198" i="5"/>
  <c r="O198" i="5"/>
  <c r="N198" i="5"/>
  <c r="K198" i="5"/>
  <c r="J198" i="5"/>
  <c r="G198" i="5"/>
  <c r="F198" i="5"/>
  <c r="C198" i="5"/>
  <c r="B198" i="5"/>
  <c r="AA176" i="5"/>
  <c r="Z176" i="5"/>
  <c r="O176" i="5"/>
  <c r="N176" i="5"/>
  <c r="K176" i="5"/>
  <c r="J176" i="5"/>
  <c r="G176" i="5"/>
  <c r="F176" i="5"/>
  <c r="C176" i="5"/>
  <c r="B176" i="5"/>
  <c r="AA165" i="5"/>
  <c r="Z165" i="5"/>
  <c r="O165" i="5"/>
  <c r="N165" i="5"/>
  <c r="K165" i="5"/>
  <c r="J165" i="5"/>
  <c r="G165" i="5"/>
  <c r="F165" i="5"/>
  <c r="C165" i="5"/>
  <c r="B165" i="5"/>
  <c r="N203" i="5"/>
  <c r="J203" i="5"/>
  <c r="F203" i="5"/>
  <c r="B203" i="5"/>
  <c r="AA154" i="5"/>
  <c r="Z154" i="5"/>
  <c r="O154" i="5"/>
  <c r="N154" i="5"/>
  <c r="K154" i="5"/>
  <c r="J154" i="5"/>
  <c r="G154" i="5"/>
  <c r="F154" i="5"/>
  <c r="C154" i="5"/>
  <c r="B154" i="5"/>
  <c r="AA143" i="5"/>
  <c r="B143" i="5"/>
  <c r="AA132" i="5"/>
  <c r="Z132" i="5"/>
  <c r="O132" i="5"/>
  <c r="N132" i="5"/>
  <c r="K132" i="5"/>
  <c r="J132" i="5"/>
  <c r="G132" i="5"/>
  <c r="F132" i="5"/>
  <c r="C132" i="5"/>
  <c r="B132" i="5"/>
  <c r="AA121" i="5"/>
  <c r="Z121" i="5"/>
  <c r="O121" i="5"/>
  <c r="N121" i="5"/>
  <c r="K121" i="5"/>
  <c r="J121" i="5"/>
  <c r="G121" i="5"/>
  <c r="F121" i="5"/>
  <c r="C121" i="5"/>
  <c r="B121" i="5"/>
  <c r="AA110" i="5"/>
  <c r="Z110" i="5"/>
  <c r="O110" i="5"/>
  <c r="N110" i="5"/>
  <c r="K110" i="5"/>
  <c r="J110" i="5"/>
  <c r="G110" i="5"/>
  <c r="F110" i="5"/>
  <c r="C110" i="5"/>
  <c r="B110" i="5"/>
  <c r="AA99" i="5"/>
  <c r="Z99" i="5"/>
  <c r="O99" i="5"/>
  <c r="N99" i="5"/>
  <c r="K99" i="5"/>
  <c r="J99" i="5"/>
  <c r="G99" i="5"/>
  <c r="F99" i="5"/>
  <c r="C99" i="5"/>
  <c r="B99" i="5"/>
  <c r="AA88" i="5"/>
  <c r="Z88" i="5"/>
  <c r="K88" i="5"/>
  <c r="J88" i="5"/>
  <c r="C88" i="5"/>
  <c r="B88" i="5"/>
  <c r="AA77" i="5"/>
  <c r="Z77" i="5"/>
  <c r="O77" i="5"/>
  <c r="N77" i="5"/>
  <c r="K77" i="5"/>
  <c r="J77" i="5"/>
  <c r="G77" i="5"/>
  <c r="F77" i="5"/>
  <c r="C77" i="5"/>
  <c r="B77" i="5"/>
  <c r="AA66" i="5"/>
  <c r="Z66" i="5"/>
  <c r="O66" i="5"/>
  <c r="N66" i="5"/>
  <c r="K66" i="5"/>
  <c r="J66" i="5"/>
  <c r="G66" i="5"/>
  <c r="F66" i="5"/>
  <c r="C66" i="5"/>
  <c r="B66" i="5"/>
  <c r="AA55" i="5"/>
  <c r="Z55" i="5"/>
  <c r="O55" i="5"/>
  <c r="N55" i="5"/>
  <c r="K55" i="5"/>
  <c r="J55" i="5"/>
  <c r="G55" i="5"/>
  <c r="F55" i="5"/>
  <c r="C55" i="5"/>
  <c r="B55" i="5"/>
  <c r="AA44" i="5"/>
  <c r="Z44" i="5"/>
  <c r="O44" i="5"/>
  <c r="N44" i="5"/>
  <c r="K44" i="5"/>
  <c r="J44" i="5"/>
  <c r="G44" i="5"/>
  <c r="F44" i="5"/>
  <c r="C44" i="5"/>
  <c r="B44" i="5"/>
  <c r="AA33" i="5"/>
  <c r="Z33" i="5"/>
  <c r="O33" i="5"/>
  <c r="N33" i="5"/>
  <c r="K33" i="5"/>
  <c r="J33" i="5"/>
  <c r="G33" i="5"/>
  <c r="F33" i="5"/>
  <c r="C33" i="5"/>
  <c r="B33" i="5"/>
  <c r="AA22" i="5"/>
  <c r="Z22" i="5"/>
  <c r="O22" i="5"/>
  <c r="N22" i="5"/>
  <c r="K22" i="5"/>
  <c r="J22" i="5"/>
  <c r="G22" i="5"/>
  <c r="F22" i="5"/>
  <c r="C22" i="5"/>
  <c r="B22" i="5"/>
  <c r="AA11" i="5"/>
  <c r="Z11" i="5"/>
  <c r="O11" i="5"/>
  <c r="N11" i="5"/>
  <c r="K11" i="5"/>
  <c r="J11" i="5"/>
  <c r="G11" i="5"/>
  <c r="F11" i="5"/>
  <c r="C11" i="5"/>
  <c r="B11" i="5"/>
  <c r="B178" i="1" l="1"/>
  <c r="B156" i="1"/>
  <c r="B167" i="1" s="1"/>
  <c r="N134" i="1"/>
  <c r="N133" i="1"/>
  <c r="N144" i="1" s="1"/>
  <c r="N177" i="1" s="1"/>
  <c r="K175" i="6"/>
  <c r="C175" i="6"/>
  <c r="G175" i="6"/>
  <c r="O175" i="6"/>
  <c r="U13" i="5"/>
  <c r="U24" i="5" s="1"/>
  <c r="U35" i="5" s="1"/>
  <c r="U46" i="5" s="1"/>
  <c r="U57" i="5" s="1"/>
  <c r="U68" i="5" s="1"/>
  <c r="U79" i="5" s="1"/>
  <c r="U90" i="5" s="1"/>
  <c r="U101" i="5" s="1"/>
  <c r="U112" i="5" s="1"/>
  <c r="U123" i="5" s="1"/>
  <c r="U134" i="5" s="1"/>
  <c r="U145" i="5" s="1"/>
  <c r="U156" i="5" s="1"/>
  <c r="U167" i="5" s="1"/>
  <c r="U178" i="5" s="1"/>
  <c r="U189" i="5" s="1"/>
  <c r="Y13" i="5"/>
  <c r="Y24" i="5" s="1"/>
  <c r="Y35" i="5" s="1"/>
  <c r="Y46" i="5" s="1"/>
  <c r="Y57" i="5" s="1"/>
  <c r="Y68" i="5" s="1"/>
  <c r="Y79" i="5" s="1"/>
  <c r="Y90" i="5" s="1"/>
  <c r="Y101" i="5" s="1"/>
  <c r="Y112" i="5" s="1"/>
  <c r="Y123" i="5" s="1"/>
  <c r="Y134" i="5" s="1"/>
  <c r="Y145" i="5" s="1"/>
  <c r="Y156" i="5" s="1"/>
  <c r="Y167" i="5" s="1"/>
  <c r="Y178" i="5" s="1"/>
  <c r="Y189" i="5" s="1"/>
  <c r="O170" i="6"/>
  <c r="C170" i="6"/>
  <c r="E90" i="6"/>
  <c r="E101" i="6" s="1"/>
  <c r="E112" i="6" s="1"/>
  <c r="E123" i="6" s="1"/>
  <c r="E134" i="6" s="1"/>
  <c r="E145" i="6" s="1"/>
  <c r="E156" i="6" s="1"/>
  <c r="N145" i="1"/>
  <c r="N178" i="1" s="1"/>
  <c r="E24" i="1"/>
  <c r="E35" i="1" s="1"/>
  <c r="E46" i="1" s="1"/>
  <c r="E57" i="1" s="1"/>
  <c r="E68" i="1" s="1"/>
  <c r="E79" i="1" s="1"/>
  <c r="E90" i="1" s="1"/>
  <c r="E101" i="1" s="1"/>
  <c r="E112" i="1" s="1"/>
  <c r="E123" i="1" s="1"/>
  <c r="E134" i="1" s="1"/>
  <c r="F170" i="6"/>
  <c r="N170" i="6"/>
  <c r="B170" i="6"/>
  <c r="J170" i="6"/>
  <c r="K170" i="6"/>
  <c r="G170" i="6"/>
  <c r="F205" i="5"/>
  <c r="G205" i="5"/>
  <c r="K205" i="5"/>
  <c r="B205" i="5"/>
  <c r="J205" i="5"/>
  <c r="C205" i="5"/>
  <c r="O205" i="5"/>
  <c r="N205" i="5"/>
  <c r="B167" i="5"/>
  <c r="B189" i="5" s="1"/>
  <c r="B178" i="5"/>
  <c r="I101" i="6"/>
  <c r="I112" i="6" s="1"/>
  <c r="I123" i="6" s="1"/>
  <c r="I134" i="6" s="1"/>
  <c r="I145" i="6" s="1"/>
  <c r="I156" i="6" s="1"/>
  <c r="E35" i="5"/>
  <c r="E46" i="5" s="1"/>
  <c r="E57" i="5" s="1"/>
  <c r="E68" i="5" s="1"/>
  <c r="E79" i="5" s="1"/>
  <c r="E90" i="5" s="1"/>
  <c r="E101" i="5" s="1"/>
  <c r="E112" i="5" s="1"/>
  <c r="E123" i="5" s="1"/>
  <c r="E134" i="5" s="1"/>
  <c r="E145" i="5" s="1"/>
  <c r="E156" i="5" s="1"/>
  <c r="E167" i="5" s="1"/>
  <c r="E178" i="5" s="1"/>
  <c r="E189" i="5" s="1"/>
  <c r="J144" i="5"/>
  <c r="J155" i="5" s="1"/>
  <c r="J145" i="5"/>
  <c r="J156" i="5" s="1"/>
  <c r="N145" i="5"/>
  <c r="N156" i="5" s="1"/>
  <c r="N144" i="5"/>
  <c r="N155" i="5" s="1"/>
  <c r="M145" i="5"/>
  <c r="M156" i="5" s="1"/>
  <c r="M167" i="5" s="1"/>
  <c r="M178" i="5" s="1"/>
  <c r="M189" i="5" s="1"/>
  <c r="F145" i="5"/>
  <c r="F156" i="5" s="1"/>
  <c r="F144" i="5"/>
  <c r="F155" i="5" s="1"/>
  <c r="I24" i="5"/>
  <c r="I35" i="5" s="1"/>
  <c r="I46" i="5" s="1"/>
  <c r="I57" i="5" s="1"/>
  <c r="I68" i="5" s="1"/>
  <c r="I79" i="5" s="1"/>
  <c r="I90" i="5" s="1"/>
  <c r="I101" i="5" s="1"/>
  <c r="I112" i="5" s="1"/>
  <c r="I123" i="5" s="1"/>
  <c r="I134" i="5" s="1"/>
  <c r="M35" i="6"/>
  <c r="M46" i="6" s="1"/>
  <c r="M57" i="6" s="1"/>
  <c r="M68" i="6" s="1"/>
  <c r="M79" i="6" s="1"/>
  <c r="C182" i="6"/>
  <c r="K182" i="6"/>
  <c r="O182" i="6"/>
  <c r="Q205" i="5"/>
  <c r="C217" i="5"/>
  <c r="G217" i="5"/>
  <c r="M205" i="5"/>
  <c r="I170" i="6"/>
  <c r="I205" i="5"/>
  <c r="E205" i="5"/>
  <c r="Q170" i="6"/>
  <c r="M170" i="6"/>
  <c r="E170" i="6"/>
  <c r="N190" i="1"/>
  <c r="J190" i="1"/>
  <c r="F190" i="1"/>
  <c r="B190" i="1"/>
  <c r="E145" i="1" l="1"/>
  <c r="E156" i="1" s="1"/>
  <c r="E167" i="1" s="1"/>
  <c r="E178" i="1" s="1"/>
  <c r="Y13" i="6"/>
  <c r="Y24" i="6" s="1"/>
  <c r="Y35" i="6" s="1"/>
  <c r="Y46" i="6" s="1"/>
  <c r="Y57" i="6" s="1"/>
  <c r="Y68" i="6" s="1"/>
  <c r="Y79" i="6" s="1"/>
  <c r="Y90" i="6" s="1"/>
  <c r="Y101" i="6" s="1"/>
  <c r="Y112" i="6" s="1"/>
  <c r="Y123" i="6" s="1"/>
  <c r="Y134" i="6" s="1"/>
  <c r="Y145" i="6" s="1"/>
  <c r="Y156" i="6" s="1"/>
  <c r="U13" i="6"/>
  <c r="U24" i="6" s="1"/>
  <c r="U35" i="6" s="1"/>
  <c r="U46" i="6" s="1"/>
  <c r="U57" i="6" s="1"/>
  <c r="U68" i="6" s="1"/>
  <c r="U79" i="6" s="1"/>
  <c r="U90" i="6" s="1"/>
  <c r="U101" i="6" s="1"/>
  <c r="U112" i="6" s="1"/>
  <c r="U123" i="6" s="1"/>
  <c r="U134" i="6" s="1"/>
  <c r="U145" i="6" s="1"/>
  <c r="U156" i="6" s="1"/>
  <c r="M90" i="6"/>
  <c r="M101" i="6" s="1"/>
  <c r="M112" i="6" s="1"/>
  <c r="M123" i="6" s="1"/>
  <c r="M134" i="6" s="1"/>
  <c r="M145" i="6" s="1"/>
  <c r="M156" i="6" s="1"/>
  <c r="Q13" i="6"/>
  <c r="Q24" i="6" s="1"/>
  <c r="Q35" i="6" s="1"/>
  <c r="Q46" i="6" s="1"/>
  <c r="Q57" i="6" s="1"/>
  <c r="Q68" i="6" s="1"/>
  <c r="Q79" i="6" s="1"/>
  <c r="F167" i="5"/>
  <c r="F189" i="5" s="1"/>
  <c r="F178" i="5"/>
  <c r="J167" i="5"/>
  <c r="J189" i="5" s="1"/>
  <c r="J178" i="5"/>
  <c r="J166" i="5"/>
  <c r="J188" i="5" s="1"/>
  <c r="J177" i="5"/>
  <c r="N166" i="5"/>
  <c r="N188" i="5" s="1"/>
  <c r="N177" i="5"/>
  <c r="F166" i="5"/>
  <c r="F188" i="5" s="1"/>
  <c r="F177" i="5"/>
  <c r="N167" i="5"/>
  <c r="N189" i="5" s="1"/>
  <c r="N178" i="5"/>
  <c r="I145" i="5"/>
  <c r="I156" i="5" s="1"/>
  <c r="I167" i="5" s="1"/>
  <c r="I178" i="5" s="1"/>
  <c r="I189" i="5" s="1"/>
  <c r="J171" i="6"/>
  <c r="B171" i="6"/>
  <c r="N206" i="5"/>
  <c r="J206" i="5"/>
  <c r="F206" i="5"/>
  <c r="B206" i="5"/>
  <c r="N171" i="6"/>
  <c r="F171" i="6"/>
  <c r="P216" i="5"/>
  <c r="P181" i="6" s="1"/>
  <c r="P215" i="5"/>
  <c r="P180" i="6" s="1"/>
  <c r="P214" i="5"/>
  <c r="P179" i="6" s="1"/>
  <c r="P213" i="5"/>
  <c r="P178" i="6" s="1"/>
  <c r="P212" i="5"/>
  <c r="P177" i="6" s="1"/>
  <c r="L216" i="5"/>
  <c r="L181" i="6" s="1"/>
  <c r="L215" i="5"/>
  <c r="L180" i="6" s="1"/>
  <c r="L214" i="5"/>
  <c r="L179" i="6" s="1"/>
  <c r="L213" i="5"/>
  <c r="L178" i="6" s="1"/>
  <c r="L212" i="5"/>
  <c r="L177" i="6" s="1"/>
  <c r="H216" i="5"/>
  <c r="H181" i="6" s="1"/>
  <c r="G10" i="11" s="1"/>
  <c r="H215" i="5"/>
  <c r="H180" i="6" s="1"/>
  <c r="G9" i="11" s="1"/>
  <c r="H214" i="5"/>
  <c r="H179" i="6" s="1"/>
  <c r="G8" i="11" s="1"/>
  <c r="H213" i="5"/>
  <c r="H178" i="6" s="1"/>
  <c r="G7" i="11" s="1"/>
  <c r="H212" i="5"/>
  <c r="H177" i="6" s="1"/>
  <c r="G6" i="11" s="1"/>
  <c r="D216" i="5"/>
  <c r="D181" i="6" s="1"/>
  <c r="H10" i="11" s="1"/>
  <c r="C202" i="1"/>
  <c r="D215" i="5" s="1"/>
  <c r="D180" i="6" s="1"/>
  <c r="H9" i="11" s="1"/>
  <c r="D214" i="5"/>
  <c r="D179" i="6" s="1"/>
  <c r="H8" i="11" s="1"/>
  <c r="C200" i="1"/>
  <c r="D213" i="5" s="1"/>
  <c r="D178" i="6" s="1"/>
  <c r="H7" i="11" s="1"/>
  <c r="D212" i="5"/>
  <c r="D177" i="6" s="1"/>
  <c r="H6" i="11" s="1"/>
  <c r="D211" i="5"/>
  <c r="D176" i="6" s="1"/>
  <c r="H5" i="11" s="1"/>
  <c r="Q6" i="11" l="1"/>
  <c r="R6" i="11"/>
  <c r="Q8" i="11"/>
  <c r="R8" i="11"/>
  <c r="Q10" i="11"/>
  <c r="R10" i="11"/>
  <c r="Q7" i="11"/>
  <c r="R7" i="11"/>
  <c r="Q9" i="11"/>
  <c r="R9" i="11"/>
  <c r="L10" i="11"/>
  <c r="M10" i="11"/>
  <c r="L6" i="11"/>
  <c r="M6" i="11"/>
  <c r="L7" i="11"/>
  <c r="M7" i="11"/>
  <c r="L9" i="11"/>
  <c r="M9" i="11"/>
  <c r="L8" i="11"/>
  <c r="M8" i="11"/>
  <c r="B8" i="11"/>
  <c r="C8" i="11"/>
  <c r="B9" i="11"/>
  <c r="C9" i="11"/>
  <c r="B7" i="11"/>
  <c r="C7" i="11"/>
  <c r="B10" i="11"/>
  <c r="C10" i="11"/>
  <c r="B5" i="11"/>
  <c r="C5" i="11"/>
  <c r="B6" i="11"/>
  <c r="C6" i="11"/>
  <c r="Q90" i="6"/>
  <c r="Q101" i="6" s="1"/>
  <c r="Q112" i="6" s="1"/>
  <c r="Q123" i="6" s="1"/>
  <c r="Q134" i="6" s="1"/>
  <c r="Q145" i="6" s="1"/>
  <c r="Q156" i="6" s="1"/>
  <c r="P211" i="5"/>
  <c r="P176" i="6" s="1"/>
  <c r="H211" i="5"/>
  <c r="H176" i="6" s="1"/>
  <c r="G5" i="11" s="1"/>
  <c r="L211" i="5"/>
  <c r="L176" i="6" s="1"/>
  <c r="I13" i="1"/>
  <c r="I24" i="1" s="1"/>
  <c r="I35" i="1" s="1"/>
  <c r="I46" i="1" s="1"/>
  <c r="I57" i="1" s="1"/>
  <c r="I68" i="1" s="1"/>
  <c r="I79" i="1" s="1"/>
  <c r="I90" i="1" s="1"/>
  <c r="I101" i="1" s="1"/>
  <c r="I112" i="1" s="1"/>
  <c r="I123" i="1" s="1"/>
  <c r="I134" i="1" s="1"/>
  <c r="AC13" i="5"/>
  <c r="AC24" i="5" s="1"/>
  <c r="AC35" i="5" s="1"/>
  <c r="AC46" i="5" s="1"/>
  <c r="AC57" i="5" s="1"/>
  <c r="AC68" i="5" s="1"/>
  <c r="AC79" i="5" s="1"/>
  <c r="AC90" i="5" s="1"/>
  <c r="AC101" i="5" s="1"/>
  <c r="AC112" i="5" s="1"/>
  <c r="AC123" i="5" s="1"/>
  <c r="AC134" i="5" s="1"/>
  <c r="AC145" i="5" s="1"/>
  <c r="AC156" i="5" s="1"/>
  <c r="AC167" i="5" s="1"/>
  <c r="AC178" i="5" s="1"/>
  <c r="AC189" i="5" s="1"/>
  <c r="M13" i="1"/>
  <c r="M24" i="1" s="1"/>
  <c r="M35" i="1" s="1"/>
  <c r="M46" i="1" s="1"/>
  <c r="M57" i="1" s="1"/>
  <c r="M68" i="1" s="1"/>
  <c r="M79" i="1" s="1"/>
  <c r="M90" i="1" s="1"/>
  <c r="M101" i="1" s="1"/>
  <c r="M112" i="1" s="1"/>
  <c r="M123" i="1" s="1"/>
  <c r="M134" i="1" s="1"/>
  <c r="M145" i="1" l="1"/>
  <c r="I145" i="1"/>
  <c r="Q5" i="11"/>
  <c r="R5" i="11"/>
  <c r="L5" i="11"/>
  <c r="M5" i="11"/>
  <c r="AC13" i="6"/>
  <c r="AC24" i="6" s="1"/>
  <c r="AC35" i="6" s="1"/>
  <c r="AC46" i="6" s="1"/>
  <c r="AC57" i="6" s="1"/>
  <c r="AC68" i="6" s="1"/>
  <c r="AC79" i="6" s="1"/>
  <c r="Q13" i="1"/>
  <c r="Q24" i="1" s="1"/>
  <c r="Q35" i="1" s="1"/>
  <c r="Q46" i="1" s="1"/>
  <c r="Q57" i="1" s="1"/>
  <c r="Q68" i="1" s="1"/>
  <c r="Q79" i="1" s="1"/>
  <c r="I156" i="1" l="1"/>
  <c r="I167" i="1" s="1"/>
  <c r="I178" i="1" s="1"/>
  <c r="M156" i="1"/>
  <c r="M167" i="1" s="1"/>
  <c r="M178" i="1" s="1"/>
  <c r="AC90" i="6"/>
  <c r="AC101" i="6" s="1"/>
  <c r="AC112" i="6" s="1"/>
  <c r="AC123" i="6" s="1"/>
  <c r="AC134" i="6" s="1"/>
  <c r="AC145" i="6" s="1"/>
  <c r="AC156" i="6" s="1"/>
  <c r="Q90" i="1"/>
  <c r="Q101" i="1" s="1"/>
  <c r="Q112" i="1" s="1"/>
  <c r="Q123" i="1" s="1"/>
  <c r="Q134" i="1" s="1"/>
  <c r="Q145" i="1" l="1"/>
  <c r="AC13" i="1"/>
  <c r="AC24" i="1" s="1"/>
  <c r="AC35" i="1" s="1"/>
  <c r="AC46" i="1" s="1"/>
  <c r="AC57" i="1" s="1"/>
  <c r="AC68" i="1" s="1"/>
  <c r="AC79" i="1" s="1"/>
  <c r="AC90" i="1" s="1"/>
  <c r="AC101" i="1" s="1"/>
  <c r="AC112" i="1" s="1"/>
  <c r="AC123" i="1" s="1"/>
  <c r="AC134" i="1" s="1"/>
  <c r="AA187" i="1"/>
  <c r="Z187" i="1"/>
  <c r="O187" i="1"/>
  <c r="N187" i="1"/>
  <c r="K187" i="1"/>
  <c r="J187" i="1"/>
  <c r="G187" i="1"/>
  <c r="F187" i="1"/>
  <c r="C187" i="1"/>
  <c r="B187" i="1"/>
  <c r="AA154" i="1"/>
  <c r="Z154" i="1"/>
  <c r="O154" i="1"/>
  <c r="N154" i="1"/>
  <c r="K154" i="1"/>
  <c r="J154" i="1"/>
  <c r="G154" i="1"/>
  <c r="F154" i="1"/>
  <c r="C154" i="1"/>
  <c r="AA143" i="1"/>
  <c r="Z143" i="1"/>
  <c r="O143" i="1"/>
  <c r="N143" i="1"/>
  <c r="K143" i="1"/>
  <c r="J143" i="1"/>
  <c r="G143" i="1"/>
  <c r="F143" i="1"/>
  <c r="C143" i="1"/>
  <c r="B143" i="1"/>
  <c r="AA132" i="1"/>
  <c r="Z132" i="1"/>
  <c r="O132" i="1"/>
  <c r="N132" i="1"/>
  <c r="K132" i="1"/>
  <c r="J132" i="1"/>
  <c r="G132" i="1"/>
  <c r="F132" i="1"/>
  <c r="C132" i="1"/>
  <c r="B132" i="1"/>
  <c r="AA121" i="1"/>
  <c r="Z121" i="1"/>
  <c r="O121" i="1"/>
  <c r="N121" i="1"/>
  <c r="K121" i="1"/>
  <c r="J121" i="1"/>
  <c r="G121" i="1"/>
  <c r="F121" i="1"/>
  <c r="C121" i="1"/>
  <c r="B121" i="1"/>
  <c r="AA110" i="1"/>
  <c r="Z110" i="1"/>
  <c r="O110" i="1"/>
  <c r="N110" i="1"/>
  <c r="K110" i="1"/>
  <c r="J110" i="1"/>
  <c r="G110" i="1"/>
  <c r="F110" i="1"/>
  <c r="C110" i="1"/>
  <c r="B110" i="1"/>
  <c r="AA99" i="1"/>
  <c r="Z99" i="1"/>
  <c r="K99" i="1"/>
  <c r="J99" i="1"/>
  <c r="C99" i="1"/>
  <c r="B99" i="1"/>
  <c r="AA88" i="1"/>
  <c r="Z88" i="1"/>
  <c r="K88" i="1"/>
  <c r="J88" i="1"/>
  <c r="G88" i="1"/>
  <c r="F88" i="1"/>
  <c r="C88" i="1"/>
  <c r="B88" i="1"/>
  <c r="AA77" i="1"/>
  <c r="Z77" i="1"/>
  <c r="O77" i="1"/>
  <c r="N77" i="1"/>
  <c r="K77" i="1"/>
  <c r="J77" i="1"/>
  <c r="G77" i="1"/>
  <c r="F77" i="1"/>
  <c r="C77" i="1"/>
  <c r="B77" i="1"/>
  <c r="AA66" i="1"/>
  <c r="Z66" i="1"/>
  <c r="O66" i="1"/>
  <c r="N66" i="1"/>
  <c r="K66" i="1"/>
  <c r="J66" i="1"/>
  <c r="G66" i="1"/>
  <c r="F66" i="1"/>
  <c r="C66" i="1"/>
  <c r="B66" i="1"/>
  <c r="AA55" i="1"/>
  <c r="Z55" i="1"/>
  <c r="O55" i="1"/>
  <c r="N55" i="1"/>
  <c r="K55" i="1"/>
  <c r="J55" i="1"/>
  <c r="G55" i="1"/>
  <c r="F55" i="1"/>
  <c r="C55" i="1"/>
  <c r="B55" i="1"/>
  <c r="AA44" i="1"/>
  <c r="Z44" i="1"/>
  <c r="O44" i="1"/>
  <c r="N44" i="1"/>
  <c r="K44" i="1"/>
  <c r="J44" i="1"/>
  <c r="G44" i="1"/>
  <c r="F44" i="1"/>
  <c r="C44" i="1"/>
  <c r="B44" i="1"/>
  <c r="AA33" i="1"/>
  <c r="Z33" i="1"/>
  <c r="O33" i="1"/>
  <c r="N33" i="1"/>
  <c r="K33" i="1"/>
  <c r="J33" i="1"/>
  <c r="G33" i="1"/>
  <c r="F33" i="1"/>
  <c r="C33" i="1"/>
  <c r="B33" i="1"/>
  <c r="AA11" i="1"/>
  <c r="Z11" i="1"/>
  <c r="O11" i="1"/>
  <c r="O192" i="1" s="1"/>
  <c r="N11" i="1"/>
  <c r="K11" i="1"/>
  <c r="K192" i="1" s="1"/>
  <c r="J11" i="1"/>
  <c r="J192" i="1" s="1"/>
  <c r="G11" i="1"/>
  <c r="G192" i="1" s="1"/>
  <c r="F11" i="1"/>
  <c r="F192" i="1" s="1"/>
  <c r="C11" i="1"/>
  <c r="C192" i="1" s="1"/>
  <c r="B11" i="1"/>
  <c r="B192" i="1" s="1"/>
  <c r="Q156" i="1" l="1"/>
  <c r="Q167" i="1" s="1"/>
  <c r="Q178" i="1" s="1"/>
  <c r="AC145" i="1"/>
  <c r="O197" i="1"/>
  <c r="N192" i="1"/>
  <c r="C197" i="1"/>
  <c r="C204" i="1" s="1"/>
  <c r="G197" i="1"/>
  <c r="K197" i="1"/>
  <c r="P210" i="5"/>
  <c r="O204" i="1"/>
  <c r="AC156" i="1" l="1"/>
  <c r="AC167" i="1" s="1"/>
  <c r="AC178" i="1" s="1"/>
  <c r="D210" i="5"/>
  <c r="L210" i="5"/>
  <c r="K204" i="1"/>
  <c r="H210" i="5"/>
  <c r="G204" i="1"/>
  <c r="P175" i="6"/>
  <c r="P217" i="5"/>
  <c r="P182" i="6" s="1"/>
  <c r="J193" i="1"/>
  <c r="N193" i="1"/>
  <c r="B193" i="1"/>
  <c r="F193" i="1"/>
  <c r="Q4" i="11" l="1"/>
  <c r="Q11" i="11" s="1"/>
  <c r="R4" i="11"/>
  <c r="R11" i="11" s="1"/>
  <c r="P183" i="6"/>
  <c r="H175" i="6"/>
  <c r="G4" i="11" s="1"/>
  <c r="G11" i="11" s="1"/>
  <c r="H217" i="5"/>
  <c r="H182" i="6" s="1"/>
  <c r="L175" i="6"/>
  <c r="L217" i="5"/>
  <c r="L182" i="6" s="1"/>
  <c r="D175" i="6"/>
  <c r="H4" i="11" s="1"/>
  <c r="H11" i="11" s="1"/>
  <c r="D217" i="5"/>
  <c r="D182" i="6" s="1"/>
  <c r="L4" i="11" l="1"/>
  <c r="L11" i="11" s="1"/>
  <c r="M4" i="11"/>
  <c r="M11" i="11" s="1"/>
  <c r="L183" i="6"/>
  <c r="B4" i="11"/>
  <c r="B11" i="11" s="1"/>
  <c r="C4" i="11"/>
  <c r="C11" i="11" s="1"/>
  <c r="D183" i="6"/>
  <c r="H183" i="6"/>
</calcChain>
</file>

<file path=xl/sharedStrings.xml><?xml version="1.0" encoding="utf-8"?>
<sst xmlns="http://schemas.openxmlformats.org/spreadsheetml/2006/main" count="4400" uniqueCount="156">
  <si>
    <t>教科</t>
    <rPh sb="0" eb="2">
      <t>キョウカ</t>
    </rPh>
    <phoneticPr fontId="1"/>
  </si>
  <si>
    <t>一般</t>
    <rPh sb="0" eb="2">
      <t>イッパン</t>
    </rPh>
    <phoneticPr fontId="1"/>
  </si>
  <si>
    <t>内容</t>
    <rPh sb="0" eb="2">
      <t>ナイヨウ</t>
    </rPh>
    <phoneticPr fontId="1"/>
  </si>
  <si>
    <t>月</t>
    <rPh sb="0" eb="1">
      <t>ゲツ</t>
    </rPh>
    <phoneticPr fontId="1"/>
  </si>
  <si>
    <t>火</t>
    <rPh sb="0" eb="1">
      <t>カ</t>
    </rPh>
    <phoneticPr fontId="1"/>
  </si>
  <si>
    <t>水</t>
  </si>
  <si>
    <t>木</t>
  </si>
  <si>
    <t>金</t>
  </si>
  <si>
    <t>放課後</t>
    <rPh sb="0" eb="3">
      <t>ホウカゴ</t>
    </rPh>
    <phoneticPr fontId="1"/>
  </si>
  <si>
    <t>小計</t>
    <rPh sb="0" eb="2">
      <t>ショウケイ</t>
    </rPh>
    <phoneticPr fontId="1"/>
  </si>
  <si>
    <t>時</t>
    <rPh sb="0" eb="1">
      <t>ジ</t>
    </rPh>
    <phoneticPr fontId="1"/>
  </si>
  <si>
    <t>１学期計</t>
    <rPh sb="1" eb="3">
      <t>ガッキ</t>
    </rPh>
    <rPh sb="3" eb="4">
      <t>ケイ</t>
    </rPh>
    <phoneticPr fontId="1"/>
  </si>
  <si>
    <t>時間</t>
    <rPh sb="0" eb="2">
      <t>ジカン</t>
    </rPh>
    <phoneticPr fontId="1"/>
  </si>
  <si>
    <t>基礎的素養</t>
  </si>
  <si>
    <t>学級経営</t>
  </si>
  <si>
    <t>道徳</t>
  </si>
  <si>
    <t>特別活動</t>
  </si>
  <si>
    <t>総合的な学習の時間</t>
  </si>
  <si>
    <t>生徒指導・進路指導</t>
  </si>
  <si>
    <t>教科指導</t>
    <rPh sb="0" eb="2">
      <t>キョウカ</t>
    </rPh>
    <rPh sb="2" eb="4">
      <t>シドウ</t>
    </rPh>
    <phoneticPr fontId="1"/>
  </si>
  <si>
    <t>２学期計</t>
    <rPh sb="1" eb="3">
      <t>ガッキ</t>
    </rPh>
    <rPh sb="3" eb="4">
      <t>ケイ</t>
    </rPh>
    <phoneticPr fontId="1"/>
  </si>
  <si>
    <t>合計</t>
    <rPh sb="0" eb="2">
      <t>ゴウケイ</t>
    </rPh>
    <phoneticPr fontId="1"/>
  </si>
  <si>
    <t>３学期計</t>
    <rPh sb="1" eb="3">
      <t>ガッキ</t>
    </rPh>
    <rPh sb="3" eb="4">
      <t>ケイ</t>
    </rPh>
    <phoneticPr fontId="1"/>
  </si>
  <si>
    <t>加納岩小学校</t>
    <rPh sb="0" eb="2">
      <t>カノウ</t>
    </rPh>
    <rPh sb="2" eb="3">
      <t>イワ</t>
    </rPh>
    <rPh sb="3" eb="6">
      <t>ショウガッコウ</t>
    </rPh>
    <phoneticPr fontId="1"/>
  </si>
  <si>
    <t>笛川小学校</t>
    <rPh sb="0" eb="2">
      <t>テキセン</t>
    </rPh>
    <rPh sb="2" eb="5">
      <t>ショウガッコウ</t>
    </rPh>
    <phoneticPr fontId="1"/>
  </si>
  <si>
    <t>後屋敷小学校</t>
    <rPh sb="0" eb="1">
      <t>ゴ</t>
    </rPh>
    <rPh sb="1" eb="3">
      <t>ヤシキ</t>
    </rPh>
    <rPh sb="3" eb="6">
      <t>ショウガッコウ</t>
    </rPh>
    <phoneticPr fontId="1"/>
  </si>
  <si>
    <t>基礎</t>
    <phoneticPr fontId="1"/>
  </si>
  <si>
    <t>学経</t>
    <phoneticPr fontId="1"/>
  </si>
  <si>
    <t>特活</t>
    <phoneticPr fontId="1"/>
  </si>
  <si>
    <t>総合</t>
    <phoneticPr fontId="1"/>
  </si>
  <si>
    <t>生指</t>
    <phoneticPr fontId="1"/>
  </si>
  <si>
    <t>合計</t>
    <rPh sb="0" eb="2">
      <t>ゴウケイ</t>
    </rPh>
    <phoneticPr fontId="1"/>
  </si>
  <si>
    <t>第２週</t>
    <rPh sb="0" eb="1">
      <t>ダイ</t>
    </rPh>
    <rPh sb="2" eb="3">
      <t>シュウ</t>
    </rPh>
    <phoneticPr fontId="1"/>
  </si>
  <si>
    <t>第１週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</si>
  <si>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</si>
  <si>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</si>
  <si>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</si>
  <si>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第６週</t>
    <rPh sb="0" eb="1">
      <t>ダイ</t>
    </rPh>
    <rPh sb="2" eb="3">
      <t>シュウ</t>
    </rPh>
    <phoneticPr fontId="1"/>
  </si>
  <si>
    <t>第７週</t>
    <rPh sb="0" eb="1">
      <t>ダイ</t>
    </rPh>
    <rPh sb="2" eb="3">
      <t>シュウ</t>
    </rPh>
    <phoneticPr fontId="1"/>
  </si>
  <si>
    <t>第８週</t>
    <rPh sb="0" eb="1">
      <t>ダイ</t>
    </rPh>
    <rPh sb="2" eb="3">
      <t>シュウ</t>
    </rPh>
    <phoneticPr fontId="1"/>
  </si>
  <si>
    <t>第９週</t>
    <rPh sb="0" eb="1">
      <t>ダイ</t>
    </rPh>
    <rPh sb="2" eb="3">
      <t>シュウ</t>
    </rPh>
    <phoneticPr fontId="1"/>
  </si>
  <si>
    <t>第10週</t>
    <rPh sb="0" eb="1">
      <t>ダイ</t>
    </rPh>
    <rPh sb="3" eb="4">
      <t>シュウ</t>
    </rPh>
    <phoneticPr fontId="1"/>
  </si>
  <si>
    <t>第11週</t>
    <rPh sb="0" eb="1">
      <t>ダイ</t>
    </rPh>
    <rPh sb="3" eb="4">
      <t>シュウ</t>
    </rPh>
    <phoneticPr fontId="1"/>
  </si>
  <si>
    <t>第12週</t>
    <rPh sb="0" eb="1">
      <t>ダイ</t>
    </rPh>
    <rPh sb="3" eb="4">
      <t>シュウ</t>
    </rPh>
    <phoneticPr fontId="1"/>
  </si>
  <si>
    <t>第13週</t>
    <rPh sb="0" eb="1">
      <t>ダイ</t>
    </rPh>
    <rPh sb="3" eb="4">
      <t>シュウ</t>
    </rPh>
    <phoneticPr fontId="1"/>
  </si>
  <si>
    <t>第14週</t>
    <rPh sb="0" eb="1">
      <t>ダイ</t>
    </rPh>
    <rPh sb="3" eb="4">
      <t>シュウ</t>
    </rPh>
    <phoneticPr fontId="1"/>
  </si>
  <si>
    <t>第15週</t>
    <rPh sb="0" eb="1">
      <t>ダイ</t>
    </rPh>
    <rPh sb="3" eb="4">
      <t>シュウ</t>
    </rPh>
    <phoneticPr fontId="1"/>
  </si>
  <si>
    <t>第16週</t>
    <rPh sb="0" eb="1">
      <t>ダイ</t>
    </rPh>
    <rPh sb="3" eb="4">
      <t>シュウ</t>
    </rPh>
    <phoneticPr fontId="1"/>
  </si>
  <si>
    <t>第17週</t>
    <rPh sb="0" eb="1">
      <t>ダイ</t>
    </rPh>
    <rPh sb="3" eb="4">
      <t>シュウ</t>
    </rPh>
    <phoneticPr fontId="1"/>
  </si>
  <si>
    <t>○</t>
    <phoneticPr fontId="1"/>
  </si>
  <si>
    <t>全</t>
    <rPh sb="0" eb="1">
      <t>ゼン</t>
    </rPh>
    <phoneticPr fontId="1"/>
  </si>
  <si>
    <t>計</t>
    <rPh sb="0" eb="1">
      <t>ケイ</t>
    </rPh>
    <phoneticPr fontId="1"/>
  </si>
  <si>
    <t>○</t>
  </si>
  <si>
    <t>県民の日</t>
    <rPh sb="0" eb="2">
      <t>ケンミン</t>
    </rPh>
    <rPh sb="3" eb="4">
      <t>ヒ</t>
    </rPh>
    <phoneticPr fontId="1"/>
  </si>
  <si>
    <t>9/20に実施</t>
    <rPh sb="5" eb="7">
      <t>ジッシ</t>
    </rPh>
    <phoneticPr fontId="1"/>
  </si>
  <si>
    <t>一般合計</t>
    <rPh sb="0" eb="2">
      <t>イッパン</t>
    </rPh>
    <rPh sb="2" eb="4">
      <t>ゴウケイ</t>
    </rPh>
    <phoneticPr fontId="1"/>
  </si>
  <si>
    <t>○○学校</t>
    <rPh sb="2" eb="4">
      <t>ガッコウ</t>
    </rPh>
    <phoneticPr fontId="1"/>
  </si>
  <si>
    <t>○</t>
    <phoneticPr fontId="1"/>
  </si>
  <si>
    <t>（各日「一般」右の○を反映）</t>
    <rPh sb="1" eb="2">
      <t>カク</t>
    </rPh>
    <rPh sb="2" eb="3">
      <t>ヒ</t>
    </rPh>
    <rPh sb="4" eb="6">
      <t>イッパン</t>
    </rPh>
    <rPh sb="7" eb="8">
      <t>ミギ</t>
    </rPh>
    <rPh sb="11" eb="13">
      <t>ハンエイ</t>
    </rPh>
    <phoneticPr fontId="1"/>
  </si>
  <si>
    <t>（各日「一般」右の○を反映）</t>
    <phoneticPr fontId="1"/>
  </si>
  <si>
    <t>→実施しない調整日を設ける</t>
    <rPh sb="1" eb="3">
      <t>ジッシ</t>
    </rPh>
    <rPh sb="6" eb="9">
      <t>チョウセイビ</t>
    </rPh>
    <rPh sb="10" eb="11">
      <t>モウ</t>
    </rPh>
    <phoneticPr fontId="1"/>
  </si>
  <si>
    <t>→実施しない調整日を設ける</t>
    <phoneticPr fontId="1"/>
  </si>
  <si>
    <t>①</t>
    <phoneticPr fontId="1"/>
  </si>
  <si>
    <t>②</t>
    <phoneticPr fontId="1"/>
  </si>
  <si>
    <t>③</t>
    <phoneticPr fontId="1"/>
  </si>
  <si>
    <t>④</t>
    <phoneticPr fontId="1"/>
  </si>
  <si>
    <t>⑤</t>
    <phoneticPr fontId="1"/>
  </si>
  <si>
    <t>⑥</t>
    <phoneticPr fontId="1"/>
  </si>
  <si>
    <t>⑦</t>
    <phoneticPr fontId="1"/>
  </si>
  <si>
    <t>現在仮に入れてあるので、各校に合わせて、また随時訂正するなどしながら入力する。</t>
    <rPh sb="0" eb="2">
      <t>ゲンザイ</t>
    </rPh>
    <rPh sb="2" eb="3">
      <t>カリ</t>
    </rPh>
    <rPh sb="4" eb="5">
      <t>イ</t>
    </rPh>
    <rPh sb="12" eb="14">
      <t>カクコウ</t>
    </rPh>
    <rPh sb="15" eb="16">
      <t>ア</t>
    </rPh>
    <rPh sb="22" eb="24">
      <t>ズイジ</t>
    </rPh>
    <rPh sb="24" eb="26">
      <t>テイセイ</t>
    </rPh>
    <rPh sb="34" eb="36">
      <t>ニュウリョク</t>
    </rPh>
    <phoneticPr fontId="1"/>
  </si>
  <si>
    <t>休業日や指導を行わない日があれば斜線を引いておくとよい。</t>
    <rPh sb="0" eb="3">
      <t>キュウギョウビ</t>
    </rPh>
    <rPh sb="4" eb="6">
      <t>シドウ</t>
    </rPh>
    <rPh sb="7" eb="8">
      <t>オコナ</t>
    </rPh>
    <rPh sb="11" eb="12">
      <t>ヒ</t>
    </rPh>
    <rPh sb="16" eb="18">
      <t>シャセン</t>
    </rPh>
    <rPh sb="19" eb="20">
      <t>ヒ</t>
    </rPh>
    <phoneticPr fontId="1"/>
  </si>
  <si>
    <t>⑨</t>
    <phoneticPr fontId="1"/>
  </si>
  <si>
    <t>⑩</t>
    <phoneticPr fontId="1"/>
  </si>
  <si>
    <t>学期の途中などで調整が必要な時には、随時行う。（基本的には30週とれるが、必要ならば金曜日を使うなどして調整してもよい）</t>
    <rPh sb="0" eb="2">
      <t>ガッキ</t>
    </rPh>
    <rPh sb="3" eb="5">
      <t>トチュウ</t>
    </rPh>
    <rPh sb="8" eb="10">
      <t>チョウセイ</t>
    </rPh>
    <rPh sb="11" eb="13">
      <t>ヒツヨウ</t>
    </rPh>
    <rPh sb="14" eb="15">
      <t>トキ</t>
    </rPh>
    <rPh sb="18" eb="20">
      <t>ズイジ</t>
    </rPh>
    <rPh sb="20" eb="21">
      <t>オコナ</t>
    </rPh>
    <rPh sb="24" eb="27">
      <t>キホンテキ</t>
    </rPh>
    <rPh sb="31" eb="32">
      <t>シュウ</t>
    </rPh>
    <rPh sb="37" eb="39">
      <t>ヒツヨウ</t>
    </rPh>
    <rPh sb="42" eb="45">
      <t>キンヨウビ</t>
    </rPh>
    <rPh sb="46" eb="47">
      <t>ツカ</t>
    </rPh>
    <rPh sb="52" eb="54">
      <t>チョウセイ</t>
    </rPh>
    <phoneticPr fontId="1"/>
  </si>
  <si>
    <t>一番下に「指導項目」ごとに時間数が自動計算されてくるので、計画、バランスを確認する。</t>
    <rPh sb="0" eb="3">
      <t>イチバンシタ</t>
    </rPh>
    <rPh sb="5" eb="7">
      <t>シドウ</t>
    </rPh>
    <rPh sb="7" eb="9">
      <t>コウモク</t>
    </rPh>
    <rPh sb="13" eb="15">
      <t>ジカン</t>
    </rPh>
    <rPh sb="15" eb="16">
      <t>スウ</t>
    </rPh>
    <rPh sb="17" eb="19">
      <t>ジドウ</t>
    </rPh>
    <rPh sb="19" eb="21">
      <t>ケイサン</t>
    </rPh>
    <rPh sb="29" eb="31">
      <t>ケイカク</t>
    </rPh>
    <rPh sb="37" eb="39">
      <t>カクニン</t>
    </rPh>
    <phoneticPr fontId="1"/>
  </si>
  <si>
    <t>「準備まとめ」の時間も「１」と入力する。（時数を計算するため）</t>
    <rPh sb="1" eb="3">
      <t>ジュンビ</t>
    </rPh>
    <rPh sb="8" eb="10">
      <t>ジカン</t>
    </rPh>
    <rPh sb="15" eb="17">
      <t>ニュウリョク</t>
    </rPh>
    <rPh sb="21" eb="23">
      <t>ジスウ</t>
    </rPh>
    <rPh sb="24" eb="26">
      <t>ケイサン</t>
    </rPh>
    <phoneticPr fontId="1"/>
  </si>
  <si>
    <t>調整日</t>
    <rPh sb="0" eb="3">
      <t>チョウセイビ</t>
    </rPh>
    <phoneticPr fontId="1"/>
  </si>
  <si>
    <t>※</t>
    <phoneticPr fontId="1"/>
  </si>
  <si>
    <t>　　</t>
    <phoneticPr fontId="1"/>
  </si>
  <si>
    <t>（使用しなくても差し支えありません）</t>
    <phoneticPr fontId="1"/>
  </si>
  <si>
    <t>拠点校指導教員用になっていますが、従来方式の校内指導教員も利用できます。</t>
    <phoneticPr fontId="1"/>
  </si>
  <si>
    <r>
      <t>※</t>
    </r>
    <r>
      <rPr>
        <b/>
        <sz val="12"/>
        <color theme="1"/>
        <rFont val="ＭＳ Ｐゴシック"/>
        <family val="3"/>
        <charset val="128"/>
        <scheme val="minor"/>
      </rPr>
      <t/>
    </r>
    <phoneticPr fontId="1"/>
  </si>
  <si>
    <t>指導項目や時数はもちろん重要ですが、初任者にとって必要な指導を必要な時間で行ってください。</t>
    <phoneticPr fontId="1"/>
  </si>
  <si>
    <t>免除者のＯＪＴの時間の場合は、内容は入力するが、時数の「１」は入力しない。（時数を計算するため）</t>
    <rPh sb="0" eb="3">
      <t>メンジョシャ</t>
    </rPh>
    <rPh sb="8" eb="10">
      <t>ジカン</t>
    </rPh>
    <rPh sb="11" eb="13">
      <t>バアイ</t>
    </rPh>
    <rPh sb="15" eb="17">
      <t>ナイヨウ</t>
    </rPh>
    <rPh sb="18" eb="20">
      <t>ニュウリョク</t>
    </rPh>
    <rPh sb="24" eb="26">
      <t>ジスウ</t>
    </rPh>
    <rPh sb="31" eb="33">
      <t>ニュウリョク</t>
    </rPh>
    <rPh sb="38" eb="40">
      <t>ジスウ</t>
    </rPh>
    <rPh sb="41" eb="43">
      <t>ケイサン</t>
    </rPh>
    <phoneticPr fontId="1"/>
  </si>
  <si>
    <t>センターや実習校・異校種等での初任研や学校行事で、分かっているものを入力する。（随時加える）</t>
    <rPh sb="5" eb="7">
      <t>ジッシュウ</t>
    </rPh>
    <rPh sb="7" eb="8">
      <t>コウ</t>
    </rPh>
    <rPh sb="9" eb="10">
      <t>イ</t>
    </rPh>
    <rPh sb="10" eb="12">
      <t>コウシュ</t>
    </rPh>
    <rPh sb="12" eb="13">
      <t>トウ</t>
    </rPh>
    <rPh sb="15" eb="18">
      <t>ショニンケン</t>
    </rPh>
    <rPh sb="19" eb="21">
      <t>ガッコウ</t>
    </rPh>
    <rPh sb="21" eb="23">
      <t>ギョウジ</t>
    </rPh>
    <phoneticPr fontId="1"/>
  </si>
  <si>
    <t>年間30週の計画で、実施した各日の「一般」右のセルに○を入力する。（表の下に反映）</t>
    <rPh sb="0" eb="2">
      <t>ネンカン</t>
    </rPh>
    <rPh sb="4" eb="5">
      <t>シュウ</t>
    </rPh>
    <rPh sb="6" eb="8">
      <t>ケイカク</t>
    </rPh>
    <rPh sb="10" eb="12">
      <t>ジッシ</t>
    </rPh>
    <rPh sb="14" eb="15">
      <t>カク</t>
    </rPh>
    <rPh sb="15" eb="16">
      <t>ヒ</t>
    </rPh>
    <rPh sb="18" eb="20">
      <t>イッパン</t>
    </rPh>
    <rPh sb="21" eb="22">
      <t>ミギ</t>
    </rPh>
    <rPh sb="28" eb="30">
      <t>ニュウリョク</t>
    </rPh>
    <rPh sb="34" eb="35">
      <t>ヒョウ</t>
    </rPh>
    <rPh sb="36" eb="37">
      <t>シタ</t>
    </rPh>
    <rPh sb="38" eb="40">
      <t>ハンエイ</t>
    </rPh>
    <phoneticPr fontId="1"/>
  </si>
  <si>
    <t>実施後の早いうちに記録として残すようにするとよい。（メモ代わりに入力）</t>
    <rPh sb="0" eb="2">
      <t>ジッシ</t>
    </rPh>
    <rPh sb="2" eb="3">
      <t>ゴ</t>
    </rPh>
    <rPh sb="4" eb="5">
      <t>ハヤ</t>
    </rPh>
    <rPh sb="9" eb="11">
      <t>キロク</t>
    </rPh>
    <rPh sb="14" eb="15">
      <t>ノコ</t>
    </rPh>
    <rPh sb="28" eb="29">
      <t>ガ</t>
    </rPh>
    <rPh sb="32" eb="34">
      <t>ニュウリョク</t>
    </rPh>
    <phoneticPr fontId="1"/>
  </si>
  <si>
    <t>ただし、30週を下回らないようならば、臨時休校等があっても代替しなくてよい。</t>
    <phoneticPr fontId="1"/>
  </si>
  <si>
    <t>行事や授業変更等で入れ替わった時も、学期途中で実施しながら調整しておくと後で困らない。</t>
    <rPh sb="0" eb="2">
      <t>ギョウジ</t>
    </rPh>
    <rPh sb="3" eb="5">
      <t>ジュギョウ</t>
    </rPh>
    <rPh sb="5" eb="7">
      <t>ヘンコウ</t>
    </rPh>
    <rPh sb="7" eb="8">
      <t>トウ</t>
    </rPh>
    <rPh sb="9" eb="10">
      <t>イ</t>
    </rPh>
    <rPh sb="11" eb="12">
      <t>カ</t>
    </rPh>
    <rPh sb="15" eb="16">
      <t>トキ</t>
    </rPh>
    <rPh sb="18" eb="20">
      <t>ガッキ</t>
    </rPh>
    <rPh sb="20" eb="22">
      <t>トチュウ</t>
    </rPh>
    <rPh sb="23" eb="25">
      <t>ジッシ</t>
    </rPh>
    <rPh sb="29" eb="31">
      <t>チョウセイ</t>
    </rPh>
    <rPh sb="36" eb="37">
      <t>アト</t>
    </rPh>
    <rPh sb="38" eb="39">
      <t>コマ</t>
    </rPh>
    <phoneticPr fontId="1"/>
  </si>
  <si>
    <t>これは指導教員の先生方が指導記録を残すためのもので、提出の必要はありません。よりよい指導に御活用ください。</t>
    <rPh sb="14" eb="16">
      <t>キロク</t>
    </rPh>
    <rPh sb="17" eb="18">
      <t>ノコ</t>
    </rPh>
    <phoneticPr fontId="1"/>
  </si>
  <si>
    <t>【　活用手順　】</t>
    <rPh sb="4" eb="6">
      <t>テジュン</t>
    </rPh>
    <phoneticPr fontId="1"/>
  </si>
  <si>
    <t>⑪</t>
    <phoneticPr fontId="1"/>
  </si>
  <si>
    <t>研修項目（内容）についての記録は、他の資料とともに、所属校で5年間保存する。</t>
    <rPh sb="0" eb="2">
      <t>ケンシュウ</t>
    </rPh>
    <rPh sb="2" eb="4">
      <t>コウモク</t>
    </rPh>
    <rPh sb="5" eb="7">
      <t>ナイヨウ</t>
    </rPh>
    <rPh sb="13" eb="15">
      <t>キロク</t>
    </rPh>
    <rPh sb="17" eb="18">
      <t>タ</t>
    </rPh>
    <rPh sb="19" eb="21">
      <t>シリョウ</t>
    </rPh>
    <rPh sb="26" eb="28">
      <t>ショゾク</t>
    </rPh>
    <rPh sb="28" eb="29">
      <t>コウ</t>
    </rPh>
    <rPh sb="31" eb="33">
      <t>ネンカン</t>
    </rPh>
    <rPh sb="33" eb="35">
      <t>ホゾン</t>
    </rPh>
    <phoneticPr fontId="1"/>
  </si>
  <si>
    <t>調整日</t>
  </si>
  <si>
    <t>初任者ごと、指導時間に合わせ、「教科」または「一般」に「１」と入力する。</t>
    <phoneticPr fontId="1"/>
  </si>
  <si>
    <t>センター初任研（小）</t>
    <rPh sb="4" eb="7">
      <t>ショニンケン</t>
    </rPh>
    <rPh sb="8" eb="9">
      <t>ショウ</t>
    </rPh>
    <phoneticPr fontId="1"/>
  </si>
  <si>
    <t>センター初任研（中高特養栄）</t>
    <rPh sb="4" eb="7">
      <t>ショニンケン</t>
    </rPh>
    <rPh sb="8" eb="9">
      <t>チュウ</t>
    </rPh>
    <rPh sb="9" eb="10">
      <t>コウ</t>
    </rPh>
    <rPh sb="10" eb="11">
      <t>トク</t>
    </rPh>
    <rPh sb="11" eb="12">
      <t>ヨウ</t>
    </rPh>
    <rPh sb="12" eb="13">
      <t>エイ</t>
    </rPh>
    <phoneticPr fontId="1"/>
  </si>
  <si>
    <t>道徳教育</t>
    <rPh sb="2" eb="4">
      <t>キョウイク</t>
    </rPh>
    <phoneticPr fontId="1"/>
  </si>
  <si>
    <t>道徳教育</t>
    <rPh sb="2" eb="4">
      <t>キョウイク</t>
    </rPh>
    <phoneticPr fontId="1"/>
  </si>
  <si>
    <t>「年間指導計画」や「週時程」と対応します。（計画を随時見直していくことが大切です。）</t>
    <rPh sb="10" eb="11">
      <t>シュウ</t>
    </rPh>
    <rPh sb="11" eb="13">
      <t>ジテイ</t>
    </rPh>
    <rPh sb="22" eb="24">
      <t>ケイカク</t>
    </rPh>
    <rPh sb="25" eb="27">
      <t>ズイジ</t>
    </rPh>
    <phoneticPr fontId="1"/>
  </si>
  <si>
    <t>「年間指導計画」や「週時程」に合わせ日ごと入力をする。</t>
    <rPh sb="10" eb="11">
      <t>シュウ</t>
    </rPh>
    <rPh sb="11" eb="13">
      <t>ジテイ</t>
    </rPh>
    <rPh sb="15" eb="16">
      <t>ア</t>
    </rPh>
    <rPh sb="18" eb="19">
      <t>ヒ</t>
    </rPh>
    <rPh sb="21" eb="23">
      <t>ニュウリョク</t>
    </rPh>
    <phoneticPr fontId="1"/>
  </si>
  <si>
    <t>「年間指導計画」および④に合わせ「一般」の「種別」を、「一般」右のセルの選択（▼）から選ぶ。（「準備まとめ」の時間も選ぶ）</t>
    <rPh sb="1" eb="3">
      <t>ネンカン</t>
    </rPh>
    <rPh sb="3" eb="5">
      <t>シドウ</t>
    </rPh>
    <rPh sb="5" eb="7">
      <t>ケイカク</t>
    </rPh>
    <rPh sb="13" eb="14">
      <t>ア</t>
    </rPh>
    <rPh sb="17" eb="19">
      <t>イッパン</t>
    </rPh>
    <rPh sb="22" eb="24">
      <t>シュベツ</t>
    </rPh>
    <rPh sb="28" eb="30">
      <t>イッパン</t>
    </rPh>
    <rPh sb="31" eb="32">
      <t>ミギ</t>
    </rPh>
    <rPh sb="36" eb="38">
      <t>センタク</t>
    </rPh>
    <rPh sb="43" eb="44">
      <t>エラ</t>
    </rPh>
    <rPh sb="48" eb="50">
      <t>ジュンビ</t>
    </rPh>
    <rPh sb="55" eb="57">
      <t>ジカン</t>
    </rPh>
    <rPh sb="58" eb="59">
      <t>エラ</t>
    </rPh>
    <phoneticPr fontId="1"/>
  </si>
  <si>
    <t>センター初任研
【全校種】</t>
    <rPh sb="4" eb="7">
      <t>ショニンケン</t>
    </rPh>
    <rPh sb="9" eb="10">
      <t>ゼン</t>
    </rPh>
    <rPh sb="10" eb="12">
      <t>コウシュ</t>
    </rPh>
    <phoneticPr fontId="1"/>
  </si>
  <si>
    <t>センター初任研（小）</t>
    <rPh sb="4" eb="7">
      <t>ショニンケン</t>
    </rPh>
    <rPh sb="8" eb="9">
      <t>ショウ</t>
    </rPh>
    <phoneticPr fontId="1"/>
  </si>
  <si>
    <t>センター初任研（中高特養栄）</t>
    <rPh sb="4" eb="7">
      <t>ショニンケン</t>
    </rPh>
    <rPh sb="8" eb="13">
      <t>チュウコウトクヨウエイ</t>
    </rPh>
    <phoneticPr fontId="1"/>
  </si>
  <si>
    <t>こどもの日</t>
    <rPh sb="4" eb="5">
      <t>ヒ</t>
    </rPh>
    <phoneticPr fontId="1"/>
  </si>
  <si>
    <t>拠点校指導員連絡会議</t>
    <rPh sb="0" eb="2">
      <t>キョテン</t>
    </rPh>
    <rPh sb="2" eb="3">
      <t>コウ</t>
    </rPh>
    <rPh sb="3" eb="6">
      <t>シドウイン</t>
    </rPh>
    <rPh sb="6" eb="8">
      <t>レンラク</t>
    </rPh>
    <rPh sb="8" eb="10">
      <t>カイギ</t>
    </rPh>
    <phoneticPr fontId="1"/>
  </si>
  <si>
    <t>センター初任研（全校種）</t>
    <rPh sb="4" eb="7">
      <t>ショニンケン</t>
    </rPh>
    <rPh sb="8" eb="10">
      <t>ゼンコウ</t>
    </rPh>
    <rPh sb="10" eb="11">
      <t>シュ</t>
    </rPh>
    <phoneticPr fontId="1"/>
  </si>
  <si>
    <t>センター初任研（中高特養栄）</t>
    <rPh sb="4" eb="7">
      <t>ショニンケン</t>
    </rPh>
    <rPh sb="8" eb="13">
      <t>チュウコウトクヨウエイ</t>
    </rPh>
    <phoneticPr fontId="1"/>
  </si>
  <si>
    <t>天皇誕生日</t>
    <rPh sb="0" eb="2">
      <t>テンノウ</t>
    </rPh>
    <rPh sb="2" eb="5">
      <t>タンジョウビ</t>
    </rPh>
    <phoneticPr fontId="1"/>
  </si>
  <si>
    <t>〇曜日</t>
  </si>
  <si>
    <t>〇曜日</t>
    <rPh sb="1" eb="3">
      <t>ヨウビ</t>
    </rPh>
    <phoneticPr fontId="1"/>
  </si>
  <si>
    <t>〇月△日</t>
    <rPh sb="1" eb="2">
      <t>ガツ</t>
    </rPh>
    <rPh sb="3" eb="4">
      <t>ニチ</t>
    </rPh>
    <phoneticPr fontId="1"/>
  </si>
  <si>
    <t>指導日の回数</t>
    <rPh sb="0" eb="3">
      <t>シドウビ</t>
    </rPh>
    <rPh sb="4" eb="6">
      <t>カイスウ</t>
    </rPh>
    <phoneticPr fontId="1"/>
  </si>
  <si>
    <t>→年間30回程度で計画する</t>
    <rPh sb="1" eb="3">
      <t>ネンカン</t>
    </rPh>
    <rPh sb="5" eb="6">
      <t>カイ</t>
    </rPh>
    <rPh sb="6" eb="8">
      <t>テイド</t>
    </rPh>
    <rPh sb="9" eb="11">
      <t>ケイカク</t>
    </rPh>
    <phoneticPr fontId="1"/>
  </si>
  <si>
    <t>山梨　太郎</t>
    <rPh sb="0" eb="2">
      <t>ヤマナシ</t>
    </rPh>
    <rPh sb="3" eb="5">
      <t>タロウ</t>
    </rPh>
    <phoneticPr fontId="1"/>
  </si>
  <si>
    <t>山梨中</t>
    <rPh sb="0" eb="3">
      <t>ヤマナシチュウ</t>
    </rPh>
    <phoneticPr fontId="1"/>
  </si>
  <si>
    <t>甲州　花子</t>
    <rPh sb="0" eb="2">
      <t>コウシュウ</t>
    </rPh>
    <rPh sb="3" eb="5">
      <t>ハナコ</t>
    </rPh>
    <phoneticPr fontId="1"/>
  </si>
  <si>
    <t>笛吹　次郎</t>
    <rPh sb="0" eb="2">
      <t>フエフキ</t>
    </rPh>
    <rPh sb="3" eb="5">
      <t>ジロウ</t>
    </rPh>
    <phoneticPr fontId="1"/>
  </si>
  <si>
    <t>笛吹中</t>
    <rPh sb="0" eb="3">
      <t>フエフキチュウ</t>
    </rPh>
    <phoneticPr fontId="1"/>
  </si>
  <si>
    <t>吉田　三郎</t>
    <rPh sb="0" eb="2">
      <t>ヨシダ</t>
    </rPh>
    <rPh sb="3" eb="5">
      <t>サブロウ</t>
    </rPh>
    <phoneticPr fontId="1"/>
  </si>
  <si>
    <t>富士　さくら</t>
    <rPh sb="0" eb="2">
      <t>フジ</t>
    </rPh>
    <phoneticPr fontId="1"/>
  </si>
  <si>
    <t>富士中</t>
    <rPh sb="0" eb="3">
      <t>フジチュウ</t>
    </rPh>
    <phoneticPr fontId="1"/>
  </si>
  <si>
    <t>大月　四郎</t>
    <rPh sb="0" eb="2">
      <t>オオツキ</t>
    </rPh>
    <rPh sb="3" eb="5">
      <t>シロウ</t>
    </rPh>
    <phoneticPr fontId="1"/>
  </si>
  <si>
    <t>大月中</t>
    <rPh sb="0" eb="3">
      <t>オオツキチュウ</t>
    </rPh>
    <phoneticPr fontId="1"/>
  </si>
  <si>
    <t>月曜日</t>
    <rPh sb="0" eb="3">
      <t>ゲツヨウビ</t>
    </rPh>
    <phoneticPr fontId="1"/>
  </si>
  <si>
    <t>火曜日</t>
    <rPh sb="0" eb="3">
      <t>カヨウビ</t>
    </rPh>
    <phoneticPr fontId="1"/>
  </si>
  <si>
    <t>水曜日</t>
    <rPh sb="0" eb="1">
      <t>スイ</t>
    </rPh>
    <rPh sb="1" eb="3">
      <t>ヨウビ</t>
    </rPh>
    <phoneticPr fontId="1"/>
  </si>
  <si>
    <t>木曜日</t>
    <rPh sb="0" eb="3">
      <t>モクヨウビ</t>
    </rPh>
    <phoneticPr fontId="1"/>
  </si>
  <si>
    <t>年間総時数</t>
    <rPh sb="0" eb="2">
      <t>ネンカン</t>
    </rPh>
    <rPh sb="2" eb="5">
      <t>ソウジスウ</t>
    </rPh>
    <phoneticPr fontId="1"/>
  </si>
  <si>
    <t>年間総時数</t>
    <rPh sb="0" eb="5">
      <t>ネンカンソウジスウ</t>
    </rPh>
    <phoneticPr fontId="1"/>
  </si>
  <si>
    <t>拠点校</t>
    <rPh sb="0" eb="3">
      <t>キョテンコウ</t>
    </rPh>
    <phoneticPr fontId="1"/>
  </si>
  <si>
    <t>校内</t>
    <rPh sb="0" eb="2">
      <t>コウナイ</t>
    </rPh>
    <phoneticPr fontId="1"/>
  </si>
  <si>
    <t>⓪</t>
    <phoneticPr fontId="1"/>
  </si>
  <si>
    <t>拠点校指導教員の指導</t>
    <phoneticPr fontId="1"/>
  </si>
  <si>
    <t>校内指導教員</t>
    <rPh sb="0" eb="2">
      <t>コウナイ</t>
    </rPh>
    <rPh sb="2" eb="4">
      <t>シドウ</t>
    </rPh>
    <rPh sb="4" eb="6">
      <t>キョウイン</t>
    </rPh>
    <phoneticPr fontId="1"/>
  </si>
  <si>
    <r>
      <t>計画　</t>
    </r>
    <r>
      <rPr>
        <sz val="9"/>
        <color rgb="FFC00000"/>
        <rFont val="ＭＳ 明朝"/>
        <family val="1"/>
        <charset val="128"/>
      </rPr>
      <t>１学期</t>
    </r>
    <rPh sb="0" eb="2">
      <t>ケイカク</t>
    </rPh>
    <rPh sb="4" eb="6">
      <t>ガッキ</t>
    </rPh>
    <phoneticPr fontId="1"/>
  </si>
  <si>
    <t>拠点校</t>
    <rPh sb="0" eb="2">
      <t>キョテン</t>
    </rPh>
    <rPh sb="2" eb="3">
      <t>コウ</t>
    </rPh>
    <phoneticPr fontId="1"/>
  </si>
  <si>
    <t>教科指導</t>
    <phoneticPr fontId="1"/>
  </si>
  <si>
    <r>
      <t xml:space="preserve">       </t>
    </r>
    <r>
      <rPr>
        <sz val="9"/>
        <color rgb="FF000000"/>
        <rFont val="ＭＳ 明朝"/>
        <family val="1"/>
        <charset val="128"/>
      </rPr>
      <t>合計</t>
    </r>
  </si>
  <si>
    <r>
      <t>計画　</t>
    </r>
    <r>
      <rPr>
        <sz val="9"/>
        <color rgb="FFC00000"/>
        <rFont val="ＭＳ 明朝"/>
        <family val="1"/>
        <charset val="128"/>
      </rPr>
      <t>２学期</t>
    </r>
    <rPh sb="0" eb="2">
      <t>ケイカク</t>
    </rPh>
    <rPh sb="4" eb="6">
      <t>ガッキ</t>
    </rPh>
    <phoneticPr fontId="1"/>
  </si>
  <si>
    <r>
      <t>計画　</t>
    </r>
    <r>
      <rPr>
        <sz val="9"/>
        <color rgb="FFC00000"/>
        <rFont val="ＭＳ 明朝"/>
        <family val="1"/>
        <charset val="128"/>
      </rPr>
      <t>３学期</t>
    </r>
    <rPh sb="0" eb="2">
      <t>ケイカク</t>
    </rPh>
    <rPh sb="4" eb="6">
      <t>ガッキ</t>
    </rPh>
    <phoneticPr fontId="1"/>
  </si>
  <si>
    <r>
      <t>校内研修
　計画時
　</t>
    </r>
    <r>
      <rPr>
        <b/>
        <sz val="12"/>
        <color rgb="FFC00000"/>
        <rFont val="ＭＳ 明朝"/>
        <family val="1"/>
        <charset val="128"/>
      </rPr>
      <t>年間</t>
    </r>
    <r>
      <rPr>
        <b/>
        <sz val="12"/>
        <rFont val="ＭＳ 明朝"/>
        <family val="1"/>
        <charset val="128"/>
      </rPr>
      <t xml:space="preserve">
　指導時間数</t>
    </r>
    <rPh sb="0" eb="4">
      <t>コウナイケンシュウ</t>
    </rPh>
    <rPh sb="6" eb="8">
      <t>ケイカク</t>
    </rPh>
    <rPh sb="8" eb="9">
      <t>ジ</t>
    </rPh>
    <rPh sb="11" eb="13">
      <t>ネンカン</t>
    </rPh>
    <rPh sb="15" eb="17">
      <t>シドウ</t>
    </rPh>
    <rPh sb="17" eb="20">
      <t>ジカンスウ</t>
    </rPh>
    <phoneticPr fontId="1"/>
  </si>
  <si>
    <t>１学期のシートの表の下の各学期ごとの計画時数を入力する。（→　他のシートに反映）</t>
    <rPh sb="1" eb="3">
      <t>ガッキ</t>
    </rPh>
    <rPh sb="8" eb="9">
      <t>オモテ</t>
    </rPh>
    <rPh sb="9" eb="10">
      <t>カヒョウ</t>
    </rPh>
    <rPh sb="10" eb="11">
      <t>シタ</t>
    </rPh>
    <rPh sb="12" eb="13">
      <t>カク</t>
    </rPh>
    <rPh sb="13" eb="15">
      <t>ガッキ</t>
    </rPh>
    <rPh sb="18" eb="22">
      <t>ケイカクジスウ</t>
    </rPh>
    <rPh sb="23" eb="25">
      <t>ニュウリョク</t>
    </rPh>
    <rPh sb="31" eb="32">
      <t>ホカ</t>
    </rPh>
    <rPh sb="37" eb="39">
      <t>ハンエイケイカク</t>
    </rPh>
    <phoneticPr fontId="1"/>
  </si>
  <si>
    <t>１学期、１週目の氏名、学校名、指導する曜日、１週目の日付を、初任者ごとに入力する。（→　他のセルやシートに反映）</t>
    <rPh sb="1" eb="3">
      <t>ガッキ</t>
    </rPh>
    <rPh sb="5" eb="6">
      <t>シュウ</t>
    </rPh>
    <rPh sb="6" eb="7">
      <t>メ</t>
    </rPh>
    <rPh sb="8" eb="10">
      <t>シメイ</t>
    </rPh>
    <rPh sb="11" eb="14">
      <t>ガッコウメイ</t>
    </rPh>
    <rPh sb="15" eb="17">
      <t>シドウ</t>
    </rPh>
    <rPh sb="19" eb="21">
      <t>ヨウビ</t>
    </rPh>
    <rPh sb="23" eb="25">
      <t>シュウメ</t>
    </rPh>
    <rPh sb="26" eb="28">
      <t>ヒヅケ</t>
    </rPh>
    <rPh sb="30" eb="33">
      <t>ショニンシャ</t>
    </rPh>
    <rPh sb="36" eb="38">
      <t>ニュウリョク</t>
    </rPh>
    <rPh sb="44" eb="45">
      <t>ホカ</t>
    </rPh>
    <rPh sb="53" eb="55">
      <t>ハンエイ</t>
    </rPh>
    <phoneticPr fontId="1"/>
  </si>
  <si>
    <t>校内研修　指導実績時数</t>
    <rPh sb="0" eb="4">
      <t>コウナイケンシュウ</t>
    </rPh>
    <rPh sb="5" eb="11">
      <t>シドウジッセキジスウ</t>
    </rPh>
    <phoneticPr fontId="1"/>
  </si>
  <si>
    <t>計画</t>
    <rPh sb="0" eb="2">
      <t>ケイカク</t>
    </rPh>
    <phoneticPr fontId="1"/>
  </si>
  <si>
    <t>【　様式17　活用上の注意点　】</t>
    <rPh sb="7" eb="9">
      <t>カツヨウ</t>
    </rPh>
    <rPh sb="9" eb="10">
      <t>ジョウ</t>
    </rPh>
    <rPh sb="11" eb="13">
      <t>チュウイ</t>
    </rPh>
    <rPh sb="13" eb="14">
      <t>テン</t>
    </rPh>
    <phoneticPr fontId="1"/>
  </si>
  <si>
    <t>憲法記念日</t>
    <rPh sb="0" eb="2">
      <t>ケンポウ</t>
    </rPh>
    <rPh sb="2" eb="4">
      <t>キネン</t>
    </rPh>
    <rPh sb="4" eb="5">
      <t>ヒ</t>
    </rPh>
    <phoneticPr fontId="1"/>
  </si>
  <si>
    <t>昭和の日</t>
    <rPh sb="0" eb="2">
      <t>ショウワ</t>
    </rPh>
    <rPh sb="3" eb="4">
      <t>ヒ</t>
    </rPh>
    <phoneticPr fontId="1"/>
  </si>
  <si>
    <t>教科</t>
  </si>
  <si>
    <t>一般</t>
  </si>
  <si>
    <t>内容</t>
  </si>
  <si>
    <t>時</t>
  </si>
  <si>
    <t>放課後</t>
  </si>
  <si>
    <t>第15週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</si>
</sst>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回&quot;"/>
  </numFmts>
  <fonts count="30"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9"/>
      <color rgb="FF000000"/>
      <name val="Times New Roman"/>
      <family val="1"/>
    </font>
    <font>
      <sz val="9"/>
      <color theme="1"/>
      <name val="ＭＳ Ｐゴシック"/>
      <family val="3"/>
      <charset val="128"/>
      <scheme val="minor"/>
    </font>
    <font>
      <sz val="11"/>
      <color rgb="FF000000"/>
      <name val="Times New Roman"/>
      <family val="1"/>
    </font>
    <font>
      <sz val="9"/>
      <color theme="1"/>
      <name val="ＭＳ Ｐゴシック"/>
      <family val="2"/>
      <charset val="128"/>
      <scheme val="minor"/>
    </font>
    <font>
      <sz val="11"/>
      <color theme="1"/>
      <name val="ＭＳ Ｐゴシック"/>
      <family val="3"/>
      <charset val="128"/>
      <scheme val="minor"/>
    </font>
    <font>
      <sz val="11"/>
      <color rgb="FF000000"/>
      <name val="ＭＳ Ｐゴシック"/>
      <family val="3"/>
      <charset val="128"/>
      <scheme val="minor"/>
    </font>
    <font>
      <sz val="11"/>
      <color rgb="FFFF0000"/>
      <name val="ＭＳ Ｐゴシック"/>
      <family val="3"/>
      <charset val="128"/>
      <scheme val="minor"/>
    </font>
    <font>
      <sz val="11"/>
      <color rgb="FF000000"/>
      <name val="ＭＳ 明朝"/>
      <family val="1"/>
      <charset val="128"/>
    </font>
    <font>
      <sz val="11"/>
      <color rgb="FF000000"/>
      <name val="ＭＳ Ｐゴシック"/>
      <family val="3"/>
      <charset val="128"/>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10.5"/>
      <color theme="1"/>
      <name val="ＭＳ Ｐゴシック"/>
      <family val="2"/>
      <charset val="128"/>
      <scheme val="minor"/>
    </font>
    <font>
      <sz val="11"/>
      <color rgb="FFFF0000"/>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2"/>
      <color rgb="FFFF0000"/>
      <name val="ＭＳ Ｐゴシック"/>
      <family val="2"/>
      <charset val="128"/>
      <scheme val="minor"/>
    </font>
    <font>
      <b/>
      <sz val="11"/>
      <name val="ＭＳ Ｐゴシック"/>
      <family val="3"/>
      <charset val="128"/>
      <scheme val="minor"/>
    </font>
    <font>
      <sz val="11"/>
      <name val="ＭＳ Ｐゴシック"/>
      <family val="2"/>
      <charset val="128"/>
      <scheme val="minor"/>
    </font>
    <font>
      <sz val="12"/>
      <color theme="1"/>
      <name val="ＭＳ Ｐゴシック"/>
      <family val="2"/>
      <charset val="128"/>
    </font>
    <font>
      <b/>
      <sz val="12"/>
      <name val="ＭＳ 明朝"/>
      <family val="1"/>
      <charset val="128"/>
    </font>
    <font>
      <b/>
      <sz val="12"/>
      <color rgb="FFC00000"/>
      <name val="ＭＳ 明朝"/>
      <family val="1"/>
      <charset val="128"/>
    </font>
    <font>
      <sz val="12"/>
      <name val="ＭＳ 明朝"/>
      <family val="1"/>
      <charset val="128"/>
    </font>
    <font>
      <sz val="9"/>
      <color rgb="FFC00000"/>
      <name val="ＭＳ 明朝"/>
      <family val="1"/>
      <charset val="128"/>
    </font>
    <font>
      <sz val="20"/>
      <color theme="1"/>
      <name val="ＭＳ Ｐゴシック"/>
      <family val="2"/>
      <charset val="128"/>
      <scheme val="minor"/>
    </font>
  </fonts>
  <fills count="16">
    <fill>
      <patternFill patternType="none"/>
    </fill>
    <fill>
      <patternFill patternType="gray125"/>
    </fill>
    <fill>
      <patternFill patternType="solid">
        <fgColor rgb="FFFFFF99"/>
        <bgColor indexed="64"/>
      </patternFill>
    </fill>
    <fill>
      <patternFill patternType="solid">
        <fgColor rgb="FFCCFF99"/>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
      <patternFill patternType="solid">
        <fgColor rgb="FFFFCDE8"/>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9FF6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DAD7"/>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top style="thick">
        <color auto="1"/>
      </top>
      <bottom/>
      <diagonal/>
    </border>
    <border>
      <left/>
      <right/>
      <top style="thick">
        <color auto="1"/>
      </top>
      <bottom/>
      <diagonal/>
    </border>
    <border>
      <left style="thin">
        <color auto="1"/>
      </left>
      <right style="thick">
        <color auto="1"/>
      </right>
      <top style="thick">
        <color auto="1"/>
      </top>
      <bottom style="thin">
        <color auto="1"/>
      </bottom>
      <diagonal/>
    </border>
    <border>
      <left style="thick">
        <color auto="1"/>
      </left>
      <right/>
      <top/>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style="thin">
        <color auto="1"/>
      </left>
      <right/>
      <top/>
      <bottom/>
      <diagonal/>
    </border>
    <border>
      <left style="thick">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bottom style="thin">
        <color auto="1"/>
      </bottom>
      <diagonal/>
    </border>
    <border>
      <left style="thin">
        <color auto="1"/>
      </left>
      <right/>
      <top style="thick">
        <color auto="1"/>
      </top>
      <bottom style="thin">
        <color auto="1"/>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top style="thick">
        <color auto="1"/>
      </top>
      <bottom style="thin">
        <color auto="1"/>
      </bottom>
      <diagonal/>
    </border>
    <border>
      <left style="thick">
        <color auto="1"/>
      </left>
      <right/>
      <top style="thick">
        <color auto="1"/>
      </top>
      <bottom style="thin">
        <color auto="1"/>
      </bottom>
      <diagonal/>
    </border>
    <border>
      <left style="thick">
        <color auto="1"/>
      </left>
      <right/>
      <top/>
      <bottom style="thin">
        <color auto="1"/>
      </bottom>
      <diagonal/>
    </border>
    <border diagonalUp="1">
      <left style="thick">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ck">
        <color auto="1"/>
      </right>
      <top style="thin">
        <color auto="1"/>
      </top>
      <bottom style="thin">
        <color auto="1"/>
      </bottom>
      <diagonal style="thin">
        <color auto="1"/>
      </diagonal>
    </border>
    <border diagonalUp="1">
      <left style="thick">
        <color auto="1"/>
      </left>
      <right style="thin">
        <color auto="1"/>
      </right>
      <top style="thin">
        <color auto="1"/>
      </top>
      <bottom style="double">
        <color auto="1"/>
      </bottom>
      <diagonal style="thin">
        <color auto="1"/>
      </diagonal>
    </border>
    <border diagonalUp="1">
      <left style="thin">
        <color auto="1"/>
      </left>
      <right style="thin">
        <color auto="1"/>
      </right>
      <top style="thin">
        <color auto="1"/>
      </top>
      <bottom style="double">
        <color auto="1"/>
      </bottom>
      <diagonal style="thin">
        <color auto="1"/>
      </diagonal>
    </border>
    <border diagonalUp="1">
      <left style="thin">
        <color auto="1"/>
      </left>
      <right style="thick">
        <color auto="1"/>
      </right>
      <top style="thin">
        <color auto="1"/>
      </top>
      <bottom style="double">
        <color auto="1"/>
      </bottom>
      <diagonal style="thin">
        <color auto="1"/>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n">
        <color auto="1"/>
      </top>
      <bottom style="thick">
        <color auto="1"/>
      </bottom>
      <diagonal/>
    </border>
    <border>
      <left/>
      <right style="thick">
        <color auto="1"/>
      </right>
      <top style="thick">
        <color auto="1"/>
      </top>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ck">
        <color auto="1"/>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diagonalUp="1">
      <left style="thin">
        <color auto="1"/>
      </left>
      <right/>
      <top style="thin">
        <color auto="1"/>
      </top>
      <bottom style="thin">
        <color auto="1"/>
      </bottom>
      <diagonal style="thin">
        <color auto="1"/>
      </diagonal>
    </border>
    <border diagonalUp="1">
      <left style="thin">
        <color auto="1"/>
      </left>
      <right/>
      <top style="thin">
        <color auto="1"/>
      </top>
      <bottom style="double">
        <color auto="1"/>
      </bottom>
      <diagonal style="thin">
        <color auto="1"/>
      </diagonal>
    </border>
    <border>
      <left/>
      <right style="thin">
        <color auto="1"/>
      </right>
      <top style="thick">
        <color auto="1"/>
      </top>
      <bottom/>
      <diagonal/>
    </border>
    <border>
      <left/>
      <right/>
      <top/>
      <bottom style="thin">
        <color auto="1"/>
      </bottom>
      <diagonal/>
    </border>
    <border>
      <left/>
      <right style="thin">
        <color auto="1"/>
      </right>
      <top/>
      <bottom style="thin">
        <color auto="1"/>
      </bottom>
      <diagonal/>
    </border>
    <border>
      <left style="thick">
        <color auto="1"/>
      </left>
      <right style="thick">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ck">
        <color auto="1"/>
      </left>
      <right style="thin">
        <color auto="1"/>
      </right>
      <top/>
      <bottom style="thin">
        <color auto="1"/>
      </bottom>
      <diagonal/>
    </border>
    <border>
      <left/>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style="thick">
        <color auto="1"/>
      </right>
      <top style="medium">
        <color auto="1"/>
      </top>
      <bottom/>
      <diagonal/>
    </border>
    <border>
      <left style="thick">
        <color auto="1"/>
      </left>
      <right/>
      <top style="medium">
        <color auto="1"/>
      </top>
      <bottom/>
      <diagonal/>
    </border>
    <border>
      <left/>
      <right/>
      <top style="medium">
        <color auto="1"/>
      </top>
      <bottom/>
      <diagonal/>
    </border>
    <border>
      <left style="thin">
        <color auto="1"/>
      </left>
      <right style="thick">
        <color auto="1"/>
      </right>
      <top style="medium">
        <color auto="1"/>
      </top>
      <bottom/>
      <diagonal/>
    </border>
    <border>
      <left style="thin">
        <color auto="1"/>
      </left>
      <right/>
      <top style="medium">
        <color auto="1"/>
      </top>
      <bottom/>
      <diagonal/>
    </border>
    <border>
      <left/>
      <right style="thin">
        <color auto="1"/>
      </right>
      <top style="thick">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double">
        <color auto="1"/>
      </bottom>
      <diagonal/>
    </border>
    <border>
      <left style="thin">
        <color auto="1"/>
      </left>
      <right style="medium">
        <color indexed="64"/>
      </right>
      <top style="thin">
        <color auto="1"/>
      </top>
      <bottom style="double">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ck">
        <color auto="1"/>
      </left>
      <right style="thin">
        <color auto="1"/>
      </right>
      <top style="double">
        <color auto="1"/>
      </top>
      <bottom style="thick">
        <color indexed="64"/>
      </bottom>
      <diagonal/>
    </border>
    <border>
      <left style="thin">
        <color auto="1"/>
      </left>
      <right style="thin">
        <color auto="1"/>
      </right>
      <top style="double">
        <color auto="1"/>
      </top>
      <bottom style="thick">
        <color indexed="64"/>
      </bottom>
      <diagonal/>
    </border>
    <border>
      <left style="thin">
        <color auto="1"/>
      </left>
      <right/>
      <top style="double">
        <color auto="1"/>
      </top>
      <bottom style="thick">
        <color indexed="64"/>
      </bottom>
      <diagonal/>
    </border>
    <border>
      <left style="thin">
        <color auto="1"/>
      </left>
      <right style="thick">
        <color auto="1"/>
      </right>
      <top style="double">
        <color auto="1"/>
      </top>
      <bottom style="thick">
        <color indexed="64"/>
      </bottom>
      <diagonal/>
    </border>
    <border>
      <left style="thin">
        <color auto="1"/>
      </left>
      <right style="thick">
        <color indexed="64"/>
      </right>
      <top style="thick">
        <color auto="1"/>
      </top>
      <bottom/>
      <diagonal/>
    </border>
    <border>
      <left style="thick">
        <color auto="1"/>
      </left>
      <right style="double">
        <color indexed="64"/>
      </right>
      <top style="thin">
        <color auto="1"/>
      </top>
      <bottom style="thin">
        <color auto="1"/>
      </bottom>
      <diagonal/>
    </border>
    <border>
      <left style="thin">
        <color auto="1"/>
      </left>
      <right style="thick">
        <color indexed="64"/>
      </right>
      <top style="double">
        <color auto="1"/>
      </top>
      <bottom style="medium">
        <color auto="1"/>
      </bottom>
      <diagonal/>
    </border>
    <border>
      <left style="thick">
        <color indexed="64"/>
      </left>
      <right/>
      <top style="medium">
        <color indexed="64"/>
      </top>
      <bottom style="thin">
        <color auto="1"/>
      </bottom>
      <diagonal/>
    </border>
    <border>
      <left style="thin">
        <color auto="1"/>
      </left>
      <right style="medium">
        <color indexed="64"/>
      </right>
      <top/>
      <bottom/>
      <diagonal/>
    </border>
    <border>
      <left style="medium">
        <color indexed="64"/>
      </left>
      <right style="thin">
        <color auto="1"/>
      </right>
      <top/>
      <bottom/>
      <diagonal/>
    </border>
    <border>
      <left style="medium">
        <color indexed="64"/>
      </left>
      <right style="thin">
        <color auto="1"/>
      </right>
      <top style="double">
        <color auto="1"/>
      </top>
      <bottom style="thick">
        <color indexed="64"/>
      </bottom>
      <diagonal/>
    </border>
    <border diagonalUp="1">
      <left style="medium">
        <color indexed="64"/>
      </left>
      <right style="medium">
        <color indexed="64"/>
      </right>
      <top style="thin">
        <color auto="1"/>
      </top>
      <bottom style="medium">
        <color indexed="64"/>
      </bottom>
      <diagonal style="thin">
        <color indexed="64"/>
      </diagonal>
    </border>
    <border diagonalUp="1">
      <left style="medium">
        <color indexed="64"/>
      </left>
      <right style="medium">
        <color indexed="64"/>
      </right>
      <top style="thin">
        <color auto="1"/>
      </top>
      <bottom style="thin">
        <color auto="1"/>
      </bottom>
      <diagonal style="thin">
        <color indexed="64"/>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ck">
        <color rgb="FF000000"/>
      </left>
      <right style="thick">
        <color rgb="FF000000"/>
      </right>
      <top style="thick">
        <color rgb="FF000000"/>
      </top>
      <bottom/>
      <diagonal/>
    </border>
    <border>
      <left/>
      <right style="medium">
        <color rgb="FF000000"/>
      </right>
      <top style="thick">
        <color rgb="FF000000"/>
      </top>
      <bottom/>
      <diagonal/>
    </border>
    <border>
      <left style="medium">
        <color rgb="FF000000"/>
      </left>
      <right/>
      <top style="thick">
        <color rgb="FF000000"/>
      </top>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style="thick">
        <color rgb="FF000000"/>
      </left>
      <right style="thick">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ck">
        <color rgb="FF000000"/>
      </left>
      <right style="thick">
        <color rgb="FF000000"/>
      </right>
      <top style="medium">
        <color rgb="FF000000"/>
      </top>
      <bottom style="medium">
        <color rgb="FF000000"/>
      </bottom>
      <diagonal/>
    </border>
    <border>
      <left/>
      <right style="medium">
        <color rgb="FF000000"/>
      </right>
      <top/>
      <bottom/>
      <diagonal/>
    </border>
    <border>
      <left style="thick">
        <color rgb="FF000000"/>
      </left>
      <right style="thick">
        <color rgb="FF000000"/>
      </right>
      <top style="medium">
        <color rgb="FF000000"/>
      </top>
      <bottom/>
      <diagonal/>
    </border>
    <border>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medium">
        <color rgb="FF000000"/>
      </top>
      <bottom/>
      <diagonal/>
    </border>
    <border diagonalUp="1">
      <left style="medium">
        <color indexed="64"/>
      </left>
      <right style="thin">
        <color auto="1"/>
      </right>
      <top style="thin">
        <color auto="1"/>
      </top>
      <bottom style="thin">
        <color auto="1"/>
      </bottom>
      <diagonal style="thin">
        <color indexed="64"/>
      </diagonal>
    </border>
    <border diagonalUp="1">
      <left style="thin">
        <color auto="1"/>
      </left>
      <right style="medium">
        <color indexed="64"/>
      </right>
      <top style="thin">
        <color auto="1"/>
      </top>
      <bottom style="thin">
        <color auto="1"/>
      </bottom>
      <diagonal style="thin">
        <color indexed="64"/>
      </diagonal>
    </border>
  </borders>
  <cellStyleXfs count="1">
    <xf numFmtId="0" fontId="0" fillId="0" borderId="0">
      <alignment vertical="center"/>
    </xf>
  </cellStyleXfs>
  <cellXfs count="49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56" fontId="0" fillId="0" borderId="7" xfId="0" applyNumberFormat="1" applyBorder="1" applyAlignment="1">
      <alignment horizontal="left" vertical="center"/>
    </xf>
    <xf numFmtId="0" fontId="0" fillId="0" borderId="8" xfId="0" applyBorder="1">
      <alignment vertical="center"/>
    </xf>
    <xf numFmtId="0" fontId="0" fillId="0" borderId="7" xfId="0" applyBorder="1">
      <alignment vertical="center"/>
    </xf>
    <xf numFmtId="0" fontId="0" fillId="0" borderId="7" xfId="0" applyBorder="1" applyAlignment="1">
      <alignment vertical="center" wrapText="1"/>
    </xf>
    <xf numFmtId="0" fontId="0" fillId="0" borderId="9" xfId="0" applyBorder="1">
      <alignment vertical="center"/>
    </xf>
    <xf numFmtId="0" fontId="0" fillId="0" borderId="10" xfId="0" applyBorder="1">
      <alignment vertical="center"/>
    </xf>
    <xf numFmtId="0" fontId="0" fillId="3" borderId="2" xfId="0" applyFill="1" applyBorder="1">
      <alignment vertical="center"/>
    </xf>
    <xf numFmtId="0" fontId="0" fillId="3" borderId="8" xfId="0" applyFill="1" applyBorder="1">
      <alignment vertical="center"/>
    </xf>
    <xf numFmtId="0" fontId="0" fillId="3" borderId="1" xfId="0" applyFill="1" applyBorder="1">
      <alignment vertical="center"/>
    </xf>
    <xf numFmtId="0" fontId="0" fillId="3" borderId="7" xfId="0" applyFill="1" applyBorder="1">
      <alignment vertical="center"/>
    </xf>
    <xf numFmtId="0" fontId="0" fillId="3" borderId="7" xfId="0" applyFill="1" applyBorder="1" applyAlignment="1">
      <alignment vertical="center" wrapText="1"/>
    </xf>
    <xf numFmtId="0" fontId="0" fillId="3" borderId="0" xfId="0" applyFill="1">
      <alignment vertical="center"/>
    </xf>
    <xf numFmtId="0" fontId="0" fillId="4" borderId="6" xfId="0" applyFill="1" applyBorder="1">
      <alignment vertical="center"/>
    </xf>
    <xf numFmtId="0" fontId="0" fillId="4" borderId="0" xfId="0" applyFill="1">
      <alignment vertical="center"/>
    </xf>
    <xf numFmtId="56" fontId="0" fillId="4" borderId="7" xfId="0" applyNumberFormat="1" applyFill="1" applyBorder="1" applyAlignment="1">
      <alignment horizontal="left" vertical="center"/>
    </xf>
    <xf numFmtId="0" fontId="0" fillId="4" borderId="5"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left" vertical="center"/>
    </xf>
    <xf numFmtId="56" fontId="0" fillId="0" borderId="13" xfId="0" applyNumberFormat="1" applyBorder="1" applyAlignment="1">
      <alignment horizontal="left" vertical="center"/>
    </xf>
    <xf numFmtId="0" fontId="0" fillId="0" borderId="15" xfId="0" applyBorder="1">
      <alignment vertical="center"/>
    </xf>
    <xf numFmtId="0" fontId="0" fillId="3" borderId="15" xfId="0" applyFill="1" applyBorder="1">
      <alignment vertical="center"/>
    </xf>
    <xf numFmtId="0" fontId="0" fillId="0" borderId="16" xfId="0" applyBorder="1">
      <alignment vertical="center"/>
    </xf>
    <xf numFmtId="0" fontId="0" fillId="0" borderId="17" xfId="0" applyBorder="1">
      <alignment vertical="center"/>
    </xf>
    <xf numFmtId="56" fontId="0" fillId="5" borderId="2" xfId="0" applyNumberFormat="1" applyFill="1" applyBorder="1" applyAlignment="1">
      <alignment horizontal="lef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19" xfId="0" applyFill="1" applyBorder="1">
      <alignment vertical="center"/>
    </xf>
    <xf numFmtId="56" fontId="0" fillId="2" borderId="2" xfId="0" applyNumberFormat="1" applyFill="1" applyBorder="1" applyAlignment="1">
      <alignment horizontal="left" vertical="center"/>
    </xf>
    <xf numFmtId="0" fontId="0" fillId="2" borderId="19"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pplyAlignment="1">
      <alignment vertical="center" wrapText="1"/>
    </xf>
    <xf numFmtId="0" fontId="0" fillId="0" borderId="23" xfId="0" applyBorder="1">
      <alignment vertical="center"/>
    </xf>
    <xf numFmtId="0" fontId="0" fillId="0" borderId="24" xfId="0" applyBorder="1" applyAlignment="1">
      <alignment vertical="center" wrapText="1"/>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4" borderId="17" xfId="0" applyFill="1" applyBorder="1">
      <alignment vertical="center"/>
    </xf>
    <xf numFmtId="0" fontId="0" fillId="5" borderId="0" xfId="0" applyFill="1">
      <alignment vertical="center"/>
    </xf>
    <xf numFmtId="0" fontId="0" fillId="5" borderId="12" xfId="0" applyFill="1" applyBorder="1">
      <alignment vertical="center"/>
    </xf>
    <xf numFmtId="0" fontId="0" fillId="0" borderId="6" xfId="0" applyBorder="1">
      <alignment vertical="center"/>
    </xf>
    <xf numFmtId="0" fontId="0" fillId="2" borderId="0" xfId="0" applyFill="1">
      <alignment vertical="center"/>
    </xf>
    <xf numFmtId="0" fontId="0" fillId="2" borderId="12" xfId="0" applyFill="1" applyBorder="1">
      <alignment vertical="center"/>
    </xf>
    <xf numFmtId="0" fontId="0" fillId="0" borderId="28" xfId="0" applyBorder="1">
      <alignment vertical="center"/>
    </xf>
    <xf numFmtId="0" fontId="0" fillId="0" borderId="29" xfId="0" applyBorder="1">
      <alignment vertical="center"/>
    </xf>
    <xf numFmtId="0" fontId="0" fillId="5" borderId="30" xfId="0" applyFill="1"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vertical="center" wrapText="1"/>
    </xf>
    <xf numFmtId="0" fontId="0" fillId="3" borderId="33" xfId="0" applyFill="1" applyBorder="1">
      <alignment vertical="center"/>
    </xf>
    <xf numFmtId="0" fontId="0" fillId="3" borderId="34" xfId="0" applyFill="1" applyBorder="1">
      <alignment vertical="center"/>
    </xf>
    <xf numFmtId="0" fontId="0" fillId="3" borderId="35" xfId="0" applyFill="1" applyBorder="1" applyAlignment="1">
      <alignment vertical="center" wrapText="1"/>
    </xf>
    <xf numFmtId="0" fontId="0" fillId="3" borderId="35" xfId="0"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pplyAlignment="1">
      <alignment vertical="center" wrapText="1"/>
    </xf>
    <xf numFmtId="0" fontId="0" fillId="4" borderId="3" xfId="0" applyFill="1" applyBorder="1">
      <alignment vertical="center"/>
    </xf>
    <xf numFmtId="0" fontId="0" fillId="4" borderId="4" xfId="0" applyFill="1" applyBorder="1">
      <alignment vertical="center"/>
    </xf>
    <xf numFmtId="0" fontId="0" fillId="2" borderId="4" xfId="0" applyFill="1" applyBorder="1">
      <alignment vertical="center"/>
    </xf>
    <xf numFmtId="0" fontId="0" fillId="5" borderId="4" xfId="0" applyFill="1" applyBorder="1">
      <alignment vertical="center"/>
    </xf>
    <xf numFmtId="0" fontId="0" fillId="0" borderId="31" xfId="0" applyBorder="1">
      <alignment vertical="center"/>
    </xf>
    <xf numFmtId="0" fontId="0" fillId="0" borderId="30"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4" borderId="43" xfId="0" applyFill="1" applyBorder="1">
      <alignment vertical="center"/>
    </xf>
    <xf numFmtId="0" fontId="0" fillId="0" borderId="44" xfId="0" applyBorder="1">
      <alignment vertical="center"/>
    </xf>
    <xf numFmtId="0" fontId="0" fillId="5" borderId="3" xfId="0" applyFill="1" applyBorder="1">
      <alignment vertical="center"/>
    </xf>
    <xf numFmtId="0" fontId="0" fillId="5" borderId="43" xfId="0" applyFill="1" applyBorder="1">
      <alignment vertical="center"/>
    </xf>
    <xf numFmtId="0" fontId="0" fillId="2" borderId="43" xfId="0" applyFill="1" applyBorder="1">
      <alignment vertical="center"/>
    </xf>
    <xf numFmtId="0" fontId="0" fillId="2" borderId="3" xfId="0" applyFill="1" applyBorder="1">
      <alignment vertical="center"/>
    </xf>
    <xf numFmtId="0" fontId="2" fillId="0" borderId="0" xfId="0" applyFont="1" applyAlignment="1">
      <alignment horizontal="left" vertical="top" wrapText="1"/>
    </xf>
    <xf numFmtId="0" fontId="8" fillId="0" borderId="0" xfId="0" applyFont="1" applyAlignment="1">
      <alignmen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lignment vertical="center"/>
    </xf>
    <xf numFmtId="0" fontId="0" fillId="0" borderId="47"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3" borderId="54" xfId="0" applyFill="1" applyBorder="1">
      <alignment vertical="center"/>
    </xf>
    <xf numFmtId="0" fontId="0" fillId="0" borderId="59" xfId="0" applyBorder="1">
      <alignment vertical="center"/>
    </xf>
    <xf numFmtId="0" fontId="0" fillId="3" borderId="59" xfId="0" applyFill="1" applyBorder="1">
      <alignment vertical="center"/>
    </xf>
    <xf numFmtId="0" fontId="0" fillId="6" borderId="7" xfId="0" applyFill="1" applyBorder="1" applyAlignment="1">
      <alignment vertical="center" wrapText="1"/>
    </xf>
    <xf numFmtId="0" fontId="0" fillId="6" borderId="0" xfId="0" applyFill="1">
      <alignment vertical="center"/>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0" borderId="1" xfId="0" applyFont="1" applyBorder="1" applyAlignment="1">
      <alignment horizontal="center" vertical="center"/>
    </xf>
    <xf numFmtId="0" fontId="11" fillId="0" borderId="1" xfId="0" applyFont="1" applyBorder="1" applyAlignment="1">
      <alignment horizontal="center" vertical="center"/>
    </xf>
    <xf numFmtId="0" fontId="0" fillId="0" borderId="2"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60" xfId="0" applyBorder="1" applyAlignment="1">
      <alignment horizontal="center" vertical="center" wrapText="1" shrinkToFit="1"/>
    </xf>
    <xf numFmtId="0" fontId="0" fillId="0" borderId="61" xfId="0" applyBorder="1">
      <alignment vertical="center"/>
    </xf>
    <xf numFmtId="0" fontId="0" fillId="3" borderId="61" xfId="0" applyFill="1" applyBorder="1">
      <alignment vertical="center"/>
    </xf>
    <xf numFmtId="0" fontId="0" fillId="0" borderId="50" xfId="0" applyBorder="1">
      <alignment vertical="center"/>
    </xf>
    <xf numFmtId="0" fontId="0" fillId="0" borderId="54" xfId="0" applyBorder="1">
      <alignment vertical="center"/>
    </xf>
    <xf numFmtId="0" fontId="0" fillId="0" borderId="55" xfId="0" applyBorder="1">
      <alignment vertical="center"/>
    </xf>
    <xf numFmtId="0" fontId="0" fillId="0" borderId="40" xfId="0" applyBorder="1" applyAlignment="1">
      <alignment horizontal="center" vertical="center"/>
    </xf>
    <xf numFmtId="176" fontId="0" fillId="0" borderId="40" xfId="0" applyNumberFormat="1" applyBorder="1" applyAlignment="1">
      <alignment horizontal="left" vertical="center"/>
    </xf>
    <xf numFmtId="0" fontId="0" fillId="0" borderId="63" xfId="0" applyBorder="1">
      <alignment vertical="center"/>
    </xf>
    <xf numFmtId="0" fontId="0" fillId="0" borderId="18" xfId="0" applyBorder="1">
      <alignment vertical="center"/>
    </xf>
    <xf numFmtId="0" fontId="0" fillId="4" borderId="45" xfId="0" applyFill="1" applyBorder="1">
      <alignment vertical="center"/>
    </xf>
    <xf numFmtId="0" fontId="0" fillId="4" borderId="46" xfId="0" applyFill="1" applyBorder="1">
      <alignment vertical="center"/>
    </xf>
    <xf numFmtId="0" fontId="0" fillId="4" borderId="64" xfId="0" applyFill="1" applyBorder="1">
      <alignment vertical="center"/>
    </xf>
    <xf numFmtId="0" fontId="0" fillId="5" borderId="45" xfId="0" applyFill="1" applyBorder="1">
      <alignment vertical="center"/>
    </xf>
    <xf numFmtId="0" fontId="0" fillId="5" borderId="46" xfId="0" applyFill="1" applyBorder="1">
      <alignment vertical="center"/>
    </xf>
    <xf numFmtId="0" fontId="0" fillId="5" borderId="64" xfId="0" applyFill="1" applyBorder="1">
      <alignment vertical="center"/>
    </xf>
    <xf numFmtId="0" fontId="0" fillId="2" borderId="45" xfId="0" applyFill="1" applyBorder="1">
      <alignment vertical="center"/>
    </xf>
    <xf numFmtId="0" fontId="0" fillId="2" borderId="46" xfId="0" applyFill="1" applyBorder="1">
      <alignment vertical="center"/>
    </xf>
    <xf numFmtId="0" fontId="0" fillId="0" borderId="50" xfId="0" applyBorder="1" applyAlignment="1">
      <alignment horizontal="center" vertical="center"/>
    </xf>
    <xf numFmtId="176" fontId="0" fillId="0" borderId="41" xfId="0" applyNumberFormat="1" applyBorder="1" applyAlignment="1">
      <alignment horizontal="left" vertical="center"/>
    </xf>
    <xf numFmtId="0" fontId="0" fillId="0" borderId="40" xfId="0" applyBorder="1" applyAlignment="1">
      <alignment horizontal="right" vertical="center"/>
    </xf>
    <xf numFmtId="0" fontId="0" fillId="0" borderId="50" xfId="0" applyBorder="1" applyAlignment="1">
      <alignment horizontal="right" vertical="center"/>
    </xf>
    <xf numFmtId="0" fontId="0" fillId="0" borderId="17" xfId="0" quotePrefix="1" applyBorder="1">
      <alignment vertical="center"/>
    </xf>
    <xf numFmtId="0" fontId="0" fillId="0" borderId="27" xfId="0" quotePrefix="1" applyBorder="1">
      <alignment vertical="center"/>
    </xf>
    <xf numFmtId="0" fontId="0" fillId="0" borderId="27" xfId="0" applyBorder="1" applyAlignment="1">
      <alignment vertical="center" shrinkToFit="1"/>
    </xf>
    <xf numFmtId="0" fontId="0" fillId="4" borderId="31" xfId="0" applyFill="1" applyBorder="1">
      <alignment vertical="center"/>
    </xf>
    <xf numFmtId="0" fontId="0" fillId="4" borderId="30" xfId="0" applyFill="1" applyBorder="1">
      <alignment vertical="center"/>
    </xf>
    <xf numFmtId="0" fontId="0" fillId="2" borderId="30" xfId="0" applyFill="1" applyBorder="1">
      <alignment vertical="center"/>
    </xf>
    <xf numFmtId="0" fontId="0" fillId="2" borderId="5" xfId="0" applyFill="1" applyBorder="1">
      <alignment vertical="center"/>
    </xf>
    <xf numFmtId="0" fontId="0" fillId="0" borderId="38" xfId="0" applyBorder="1">
      <alignment vertical="center"/>
    </xf>
    <xf numFmtId="0" fontId="0" fillId="0" borderId="73" xfId="0" applyBorder="1">
      <alignment vertical="center"/>
    </xf>
    <xf numFmtId="0" fontId="0" fillId="0" borderId="74" xfId="0" applyBorder="1">
      <alignment vertical="center"/>
    </xf>
    <xf numFmtId="0" fontId="0" fillId="0" borderId="7" xfId="0" applyBorder="1" applyAlignment="1">
      <alignment vertical="center" shrinkToFit="1"/>
    </xf>
    <xf numFmtId="0" fontId="0" fillId="0" borderId="22" xfId="0" applyBorder="1" applyAlignment="1">
      <alignment vertical="center" shrinkToFit="1"/>
    </xf>
    <xf numFmtId="0" fontId="0" fillId="3" borderId="7" xfId="0" applyFill="1" applyBorder="1" applyAlignment="1">
      <alignment horizontal="center" vertical="center" wrapText="1"/>
    </xf>
    <xf numFmtId="0" fontId="0" fillId="3" borderId="7" xfId="0" applyFill="1" applyBorder="1" applyAlignment="1">
      <alignment horizontal="left" vertical="center" wrapText="1"/>
    </xf>
    <xf numFmtId="0" fontId="0" fillId="0" borderId="2" xfId="0" applyBorder="1" applyAlignment="1">
      <alignment horizontal="left" vertical="center" wrapText="1"/>
    </xf>
    <xf numFmtId="0" fontId="0" fillId="3" borderId="7" xfId="0" applyFill="1" applyBorder="1" applyAlignment="1">
      <alignment vertical="center" shrinkToFit="1"/>
    </xf>
    <xf numFmtId="0" fontId="0" fillId="0" borderId="7" xfId="0" applyBorder="1" applyAlignment="1">
      <alignment horizontal="center" vertical="center"/>
    </xf>
    <xf numFmtId="0" fontId="0" fillId="3" borderId="7" xfId="0" applyFill="1" applyBorder="1" applyAlignment="1">
      <alignment horizontal="center" vertical="center"/>
    </xf>
    <xf numFmtId="56" fontId="0" fillId="0" borderId="6" xfId="0" applyNumberFormat="1" applyBorder="1">
      <alignment vertical="center"/>
    </xf>
    <xf numFmtId="0" fontId="7" fillId="0" borderId="7" xfId="0" applyFont="1" applyBorder="1" applyAlignment="1">
      <alignment vertical="center" wrapText="1"/>
    </xf>
    <xf numFmtId="0" fontId="0" fillId="3" borderId="7" xfId="0" applyFill="1" applyBorder="1" applyAlignment="1">
      <alignment horizontal="left" vertical="center"/>
    </xf>
    <xf numFmtId="0" fontId="0" fillId="0" borderId="22" xfId="0" applyBorder="1" applyAlignment="1">
      <alignment horizontal="left" vertical="center"/>
    </xf>
    <xf numFmtId="0" fontId="0" fillId="0" borderId="75" xfId="0" applyBorder="1">
      <alignment vertical="center"/>
    </xf>
    <xf numFmtId="0" fontId="0" fillId="3" borderId="1" xfId="0" applyFill="1" applyBorder="1" applyAlignment="1">
      <alignment vertical="center" wrapText="1"/>
    </xf>
    <xf numFmtId="0" fontId="14" fillId="3" borderId="7" xfId="0" applyFont="1" applyFill="1" applyBorder="1" applyAlignment="1">
      <alignment vertical="center" wrapText="1"/>
    </xf>
    <xf numFmtId="0" fontId="14" fillId="0" borderId="2" xfId="0" applyFont="1" applyBorder="1" applyAlignment="1">
      <alignment vertical="center" wrapText="1"/>
    </xf>
    <xf numFmtId="0" fontId="6" fillId="0" borderId="7" xfId="0" applyFont="1" applyBorder="1" applyAlignment="1">
      <alignment vertical="center" wrapText="1"/>
    </xf>
    <xf numFmtId="0" fontId="13" fillId="0" borderId="2" xfId="0" applyFont="1" applyBorder="1" applyAlignment="1">
      <alignment vertical="center" wrapText="1"/>
    </xf>
    <xf numFmtId="0" fontId="4" fillId="3" borderId="2" xfId="0" applyFont="1" applyFill="1" applyBorder="1" applyAlignment="1">
      <alignment vertical="center" wrapText="1"/>
    </xf>
    <xf numFmtId="0" fontId="0" fillId="6" borderId="15" xfId="0" applyFill="1" applyBorder="1">
      <alignment vertical="center"/>
    </xf>
    <xf numFmtId="0" fontId="0" fillId="6" borderId="1" xfId="0" applyFill="1" applyBorder="1">
      <alignment vertical="center"/>
    </xf>
    <xf numFmtId="0" fontId="0" fillId="6" borderId="2" xfId="0" applyFill="1" applyBorder="1">
      <alignment vertical="center"/>
    </xf>
    <xf numFmtId="0" fontId="0" fillId="6" borderId="2" xfId="0" applyFill="1" applyBorder="1" applyAlignment="1">
      <alignment vertical="center" wrapText="1"/>
    </xf>
    <xf numFmtId="0" fontId="16" fillId="3" borderId="2" xfId="0" applyFont="1" applyFill="1" applyBorder="1">
      <alignment vertical="center"/>
    </xf>
    <xf numFmtId="0" fontId="7" fillId="0" borderId="2" xfId="0" applyFont="1" applyBorder="1" applyAlignment="1">
      <alignment vertical="center" wrapText="1"/>
    </xf>
    <xf numFmtId="0" fontId="4" fillId="0" borderId="7" xfId="0" applyFont="1" applyBorder="1" applyAlignment="1">
      <alignment vertical="center" wrapText="1"/>
    </xf>
    <xf numFmtId="0" fontId="0" fillId="6" borderId="6" xfId="0" applyFill="1" applyBorder="1">
      <alignment vertical="center"/>
    </xf>
    <xf numFmtId="0" fontId="0" fillId="6" borderId="31" xfId="0" applyFill="1" applyBorder="1">
      <alignment vertical="center"/>
    </xf>
    <xf numFmtId="0" fontId="0" fillId="6" borderId="30" xfId="0" applyFill="1" applyBorder="1">
      <alignment vertical="center"/>
    </xf>
    <xf numFmtId="0" fontId="0" fillId="6" borderId="5" xfId="0" applyFill="1" applyBorder="1">
      <alignment vertical="center"/>
    </xf>
    <xf numFmtId="56" fontId="0" fillId="6" borderId="6" xfId="0" applyNumberFormat="1" applyFill="1" applyBorder="1">
      <alignment vertical="center"/>
    </xf>
    <xf numFmtId="56" fontId="0" fillId="3" borderId="7" xfId="0" applyNumberFormat="1" applyFill="1" applyBorder="1" applyAlignment="1">
      <alignment vertical="center" wrapText="1"/>
    </xf>
    <xf numFmtId="56" fontId="0" fillId="0" borderId="2" xfId="0" applyNumberFormat="1" applyBorder="1" applyAlignment="1">
      <alignment horizontal="left" vertical="center"/>
    </xf>
    <xf numFmtId="0" fontId="17" fillId="3" borderId="7" xfId="0" applyFont="1" applyFill="1" applyBorder="1">
      <alignment vertical="center"/>
    </xf>
    <xf numFmtId="0" fontId="13" fillId="3" borderId="7" xfId="0" applyFont="1" applyFill="1" applyBorder="1" applyAlignment="1">
      <alignment vertical="center" wrapText="1"/>
    </xf>
    <xf numFmtId="0" fontId="0" fillId="4" borderId="4" xfId="0" applyFill="1" applyBorder="1" applyAlignment="1">
      <alignment horizontal="center" vertical="center"/>
    </xf>
    <xf numFmtId="0" fontId="0" fillId="4" borderId="56" xfId="0" applyFill="1" applyBorder="1" applyAlignment="1">
      <alignment horizontal="center" vertical="center"/>
    </xf>
    <xf numFmtId="0" fontId="0" fillId="5" borderId="4" xfId="0" applyFill="1" applyBorder="1" applyAlignment="1">
      <alignment horizontal="center" vertical="center"/>
    </xf>
    <xf numFmtId="0" fontId="0" fillId="5" borderId="56" xfId="0" applyFill="1" applyBorder="1" applyAlignment="1">
      <alignment horizontal="center" vertical="center"/>
    </xf>
    <xf numFmtId="0" fontId="0" fillId="2" borderId="4" xfId="0" applyFill="1" applyBorder="1" applyAlignment="1">
      <alignment horizontal="center" vertical="center"/>
    </xf>
    <xf numFmtId="0" fontId="0" fillId="2" borderId="56" xfId="0" applyFill="1" applyBorder="1" applyAlignment="1">
      <alignment horizontal="center" vertical="center"/>
    </xf>
    <xf numFmtId="0" fontId="0" fillId="4" borderId="79" xfId="0" applyFill="1" applyBorder="1">
      <alignment vertical="center"/>
    </xf>
    <xf numFmtId="0" fontId="0" fillId="5" borderId="79" xfId="0" applyFill="1" applyBorder="1">
      <alignment vertical="center"/>
    </xf>
    <xf numFmtId="0" fontId="0" fillId="2" borderId="79" xfId="0" applyFill="1" applyBorder="1">
      <alignment vertical="center"/>
    </xf>
    <xf numFmtId="0" fontId="0" fillId="2" borderId="81" xfId="0" applyFill="1"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77" xfId="0" applyBorder="1">
      <alignment vertical="center"/>
    </xf>
    <xf numFmtId="0" fontId="0" fillId="4" borderId="3" xfId="0" applyFill="1" applyBorder="1" applyAlignment="1">
      <alignment horizontal="left" vertical="center"/>
    </xf>
    <xf numFmtId="0" fontId="0" fillId="2" borderId="3" xfId="0" applyFill="1" applyBorder="1" applyAlignment="1">
      <alignment horizontal="left" vertical="center"/>
    </xf>
    <xf numFmtId="56" fontId="0" fillId="0" borderId="18" xfId="0" applyNumberFormat="1" applyBorder="1" applyAlignment="1">
      <alignment horizontal="left" vertical="center"/>
    </xf>
    <xf numFmtId="56" fontId="0" fillId="6" borderId="2" xfId="0" applyNumberFormat="1" applyFill="1" applyBorder="1" applyAlignment="1">
      <alignment horizontal="left" vertical="center"/>
    </xf>
    <xf numFmtId="0" fontId="9" fillId="0" borderId="7" xfId="0" applyFont="1" applyBorder="1" applyAlignment="1">
      <alignment vertical="center" wrapText="1"/>
    </xf>
    <xf numFmtId="0" fontId="18" fillId="7" borderId="35" xfId="0" applyFont="1" applyFill="1" applyBorder="1" applyAlignment="1">
      <alignment vertical="center" wrapText="1"/>
    </xf>
    <xf numFmtId="0" fontId="16" fillId="3" borderId="7" xfId="0" applyFont="1" applyFill="1" applyBorder="1" applyAlignment="1">
      <alignment vertical="center" wrapText="1"/>
    </xf>
    <xf numFmtId="0" fontId="18" fillId="0" borderId="0" xfId="0" applyFont="1">
      <alignment vertical="center"/>
    </xf>
    <xf numFmtId="0" fontId="9" fillId="0" borderId="0" xfId="0" applyFont="1">
      <alignment vertical="center"/>
    </xf>
    <xf numFmtId="0" fontId="18" fillId="0" borderId="2" xfId="0" applyFont="1" applyBorder="1">
      <alignment vertical="center"/>
    </xf>
    <xf numFmtId="176" fontId="18" fillId="0" borderId="76" xfId="0" applyNumberFormat="1" applyFont="1" applyBorder="1" applyAlignment="1">
      <alignment horizontal="left" vertical="center"/>
    </xf>
    <xf numFmtId="176" fontId="18" fillId="0" borderId="0" xfId="0" applyNumberFormat="1" applyFont="1" applyAlignment="1">
      <alignment horizontal="left" vertical="center"/>
    </xf>
    <xf numFmtId="176" fontId="18" fillId="0" borderId="39" xfId="0" applyNumberFormat="1" applyFont="1" applyBorder="1" applyAlignment="1">
      <alignment horizontal="left" vertical="center"/>
    </xf>
    <xf numFmtId="0" fontId="12" fillId="0" borderId="0" xfId="0" applyFont="1">
      <alignment vertical="center"/>
    </xf>
    <xf numFmtId="0" fontId="20" fillId="0" borderId="0" xfId="0" applyFont="1">
      <alignment vertical="center"/>
    </xf>
    <xf numFmtId="0" fontId="15" fillId="0" borderId="7" xfId="0" applyFont="1" applyBorder="1" applyAlignment="1">
      <alignment vertical="center" wrapText="1"/>
    </xf>
    <xf numFmtId="0" fontId="21" fillId="0" borderId="0" xfId="0" applyFont="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4" borderId="81" xfId="0" applyFill="1" applyBorder="1">
      <alignment vertical="center"/>
    </xf>
    <xf numFmtId="56" fontId="0" fillId="0" borderId="14" xfId="0" applyNumberFormat="1" applyBorder="1" applyAlignment="1">
      <alignment horizontal="left" vertical="center"/>
    </xf>
    <xf numFmtId="0" fontId="0" fillId="5" borderId="86" xfId="0" applyFill="1" applyBorder="1">
      <alignment vertical="center"/>
    </xf>
    <xf numFmtId="0" fontId="0" fillId="5" borderId="87" xfId="0" applyFill="1" applyBorder="1">
      <alignment vertical="center"/>
    </xf>
    <xf numFmtId="0" fontId="0" fillId="0" borderId="88" xfId="0" applyBorder="1" applyAlignment="1">
      <alignment horizontal="left" vertical="center"/>
    </xf>
    <xf numFmtId="56" fontId="0" fillId="0" borderId="89" xfId="0" applyNumberFormat="1" applyBorder="1" applyAlignment="1">
      <alignment horizontal="left" vertical="center"/>
    </xf>
    <xf numFmtId="0" fontId="0" fillId="0" borderId="90" xfId="0" applyBorder="1">
      <alignment vertical="center"/>
    </xf>
    <xf numFmtId="0" fontId="0" fillId="0" borderId="89" xfId="0" applyBorder="1">
      <alignment vertical="center"/>
    </xf>
    <xf numFmtId="0" fontId="0" fillId="0" borderId="89" xfId="0" applyBorder="1" applyAlignment="1">
      <alignment vertical="center" wrapText="1"/>
    </xf>
    <xf numFmtId="0" fontId="0" fillId="3" borderId="90" xfId="0" applyFill="1" applyBorder="1">
      <alignment vertical="center"/>
    </xf>
    <xf numFmtId="0" fontId="0" fillId="3" borderId="89" xfId="0" applyFill="1" applyBorder="1" applyAlignment="1">
      <alignment vertical="center" wrapText="1"/>
    </xf>
    <xf numFmtId="0" fontId="14" fillId="0" borderId="89" xfId="0" applyFont="1" applyBorder="1" applyAlignment="1">
      <alignment vertical="center" wrapText="1"/>
    </xf>
    <xf numFmtId="0" fontId="0" fillId="0" borderId="91" xfId="0" applyBorder="1">
      <alignment vertical="center"/>
    </xf>
    <xf numFmtId="0" fontId="0" fillId="0" borderId="92" xfId="0" applyBorder="1" applyAlignment="1">
      <alignment vertical="center" wrapText="1"/>
    </xf>
    <xf numFmtId="0" fontId="0" fillId="0" borderId="93" xfId="0" applyBorder="1">
      <alignment vertical="center"/>
    </xf>
    <xf numFmtId="0" fontId="0" fillId="0" borderId="94" xfId="0" applyBorder="1">
      <alignment vertical="center"/>
    </xf>
    <xf numFmtId="0" fontId="0" fillId="0" borderId="95" xfId="0" applyBorder="1">
      <alignment vertical="center"/>
    </xf>
    <xf numFmtId="0" fontId="22" fillId="8" borderId="7" xfId="0" applyFont="1" applyFill="1" applyBorder="1" applyAlignment="1">
      <alignment vertical="center" wrapText="1"/>
    </xf>
    <xf numFmtId="0" fontId="16" fillId="9" borderId="7" xfId="0" applyFont="1" applyFill="1" applyBorder="1" applyAlignment="1">
      <alignment vertical="center" wrapText="1"/>
    </xf>
    <xf numFmtId="0" fontId="16" fillId="10" borderId="7" xfId="0" applyFont="1" applyFill="1" applyBorder="1" applyAlignment="1">
      <alignment vertical="center" wrapText="1"/>
    </xf>
    <xf numFmtId="0" fontId="16" fillId="11" borderId="7" xfId="0" applyFont="1" applyFill="1" applyBorder="1" applyAlignment="1">
      <alignment vertical="center" wrapText="1"/>
    </xf>
    <xf numFmtId="0" fontId="0" fillId="0" borderId="96" xfId="0" applyBorder="1">
      <alignment vertical="center"/>
    </xf>
    <xf numFmtId="0" fontId="0" fillId="0" borderId="97" xfId="0" applyBorder="1">
      <alignment vertical="center"/>
    </xf>
    <xf numFmtId="0" fontId="0" fillId="0" borderId="98" xfId="0" applyBorder="1">
      <alignment vertical="center"/>
    </xf>
    <xf numFmtId="0" fontId="0" fillId="0" borderId="99" xfId="0" applyBorder="1">
      <alignment vertical="center"/>
    </xf>
    <xf numFmtId="0" fontId="0" fillId="4" borderId="100" xfId="0" applyFill="1" applyBorder="1">
      <alignment vertical="center"/>
    </xf>
    <xf numFmtId="0" fontId="18" fillId="0" borderId="7" xfId="0" applyFont="1" applyBorder="1" applyAlignment="1">
      <alignment vertical="center" wrapText="1"/>
    </xf>
    <xf numFmtId="0" fontId="0" fillId="5" borderId="17" xfId="0" applyFill="1" applyBorder="1">
      <alignment vertical="center"/>
    </xf>
    <xf numFmtId="0" fontId="13" fillId="0" borderId="7" xfId="0" applyFont="1" applyBorder="1" applyAlignment="1">
      <alignment vertical="center" wrapText="1"/>
    </xf>
    <xf numFmtId="0" fontId="0" fillId="5" borderId="18" xfId="0" applyFill="1" applyBorder="1">
      <alignment vertical="center"/>
    </xf>
    <xf numFmtId="0" fontId="22" fillId="0" borderId="7" xfId="0" applyFont="1" applyBorder="1" applyAlignment="1">
      <alignment vertical="center" wrapText="1"/>
    </xf>
    <xf numFmtId="0" fontId="4" fillId="3" borderId="7" xfId="0" applyFont="1" applyFill="1" applyBorder="1" applyAlignment="1">
      <alignment vertical="center" wrapText="1"/>
    </xf>
    <xf numFmtId="0" fontId="9" fillId="0" borderId="7" xfId="0" applyFont="1" applyBorder="1">
      <alignment vertical="center"/>
    </xf>
    <xf numFmtId="0" fontId="0" fillId="0" borderId="35" xfId="0" applyBorder="1">
      <alignment vertical="center"/>
    </xf>
    <xf numFmtId="0" fontId="16" fillId="0" borderId="7" xfId="0" applyFont="1" applyBorder="1" applyAlignment="1">
      <alignment vertical="center" wrapText="1"/>
    </xf>
    <xf numFmtId="0" fontId="22" fillId="10" borderId="7" xfId="0" applyFont="1" applyFill="1" applyBorder="1" applyAlignment="1">
      <alignment vertical="center" wrapText="1"/>
    </xf>
    <xf numFmtId="0" fontId="12" fillId="3" borderId="35" xfId="0" applyFont="1" applyFill="1" applyBorder="1">
      <alignment vertical="center"/>
    </xf>
    <xf numFmtId="0" fontId="23" fillId="0" borderId="7" xfId="0" applyFont="1" applyBorder="1" applyAlignment="1">
      <alignment vertical="center" wrapText="1"/>
    </xf>
    <xf numFmtId="0" fontId="16" fillId="8" borderId="7" xfId="0" applyFont="1" applyFill="1" applyBorder="1" applyAlignment="1">
      <alignment vertical="center" wrapText="1"/>
    </xf>
    <xf numFmtId="0" fontId="0" fillId="0" borderId="101" xfId="0" applyBorder="1">
      <alignment vertical="center"/>
    </xf>
    <xf numFmtId="0" fontId="0" fillId="3" borderId="101" xfId="0" applyFill="1" applyBorder="1">
      <alignment vertical="center"/>
    </xf>
    <xf numFmtId="0" fontId="0" fillId="2" borderId="17" xfId="0" applyFill="1" applyBorder="1">
      <alignment vertical="center"/>
    </xf>
    <xf numFmtId="0" fontId="0" fillId="5" borderId="31" xfId="0" applyFill="1" applyBorder="1">
      <alignment vertical="center"/>
    </xf>
    <xf numFmtId="0" fontId="0" fillId="0" borderId="102" xfId="0" applyBorder="1">
      <alignment vertical="center"/>
    </xf>
    <xf numFmtId="0" fontId="0" fillId="0" borderId="104" xfId="0" applyBorder="1">
      <alignment vertical="center"/>
    </xf>
    <xf numFmtId="0" fontId="0" fillId="0" borderId="4" xfId="0" applyBorder="1">
      <alignment vertical="center"/>
    </xf>
    <xf numFmtId="0" fontId="0" fillId="0" borderId="105" xfId="0" applyBorder="1">
      <alignment vertical="center"/>
    </xf>
    <xf numFmtId="0" fontId="0" fillId="0" borderId="106" xfId="0" applyBorder="1">
      <alignment vertical="center"/>
    </xf>
    <xf numFmtId="0" fontId="0" fillId="3" borderId="89" xfId="0" applyFill="1" applyBorder="1">
      <alignment vertical="center"/>
    </xf>
    <xf numFmtId="0" fontId="18" fillId="0" borderId="89" xfId="0" applyFont="1" applyBorder="1" applyAlignment="1">
      <alignment vertical="center" wrapText="1"/>
    </xf>
    <xf numFmtId="0" fontId="0" fillId="6" borderId="108" xfId="0" applyFill="1" applyBorder="1">
      <alignment vertical="center"/>
    </xf>
    <xf numFmtId="0" fontId="0" fillId="0" borderId="107" xfId="0" applyBorder="1">
      <alignment vertical="center"/>
    </xf>
    <xf numFmtId="0" fontId="7" fillId="3" borderId="2" xfId="0" applyFont="1" applyFill="1" applyBorder="1" applyAlignment="1">
      <alignment vertical="center" wrapText="1"/>
    </xf>
    <xf numFmtId="0" fontId="18" fillId="0" borderId="2" xfId="0" applyFont="1" applyBorder="1" applyAlignment="1">
      <alignment vertical="center" wrapText="1"/>
    </xf>
    <xf numFmtId="0" fontId="0" fillId="0" borderId="13" xfId="0" applyBorder="1" applyAlignment="1">
      <alignment horizontal="left" vertical="center"/>
    </xf>
    <xf numFmtId="0" fontId="0" fillId="0" borderId="15" xfId="0" applyBorder="1" applyAlignment="1">
      <alignment horizontal="left" vertical="center"/>
    </xf>
    <xf numFmtId="0" fontId="18" fillId="0" borderId="1" xfId="0" applyFont="1" applyBorder="1">
      <alignment vertical="center"/>
    </xf>
    <xf numFmtId="0" fontId="9" fillId="0" borderId="7" xfId="0" applyFont="1" applyBorder="1" applyAlignment="1">
      <alignment vertical="center" shrinkToFit="1"/>
    </xf>
    <xf numFmtId="0" fontId="18" fillId="0" borderId="7" xfId="0" applyFont="1" applyBorder="1">
      <alignment vertical="center"/>
    </xf>
    <xf numFmtId="0" fontId="9" fillId="0" borderId="2" xfId="0" applyFont="1" applyBorder="1" applyAlignment="1">
      <alignment vertical="center" wrapText="1"/>
    </xf>
    <xf numFmtId="56" fontId="0" fillId="6" borderId="7" xfId="0" applyNumberFormat="1" applyFill="1" applyBorder="1" applyAlignment="1">
      <alignment horizontal="left" vertical="center"/>
    </xf>
    <xf numFmtId="0" fontId="0" fillId="0" borderId="61" xfId="0" applyBorder="1" applyAlignment="1">
      <alignment horizontal="center" vertical="center"/>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0" fillId="0" borderId="66" xfId="0" applyBorder="1" applyAlignment="1">
      <alignment horizontal="center" vertical="center"/>
    </xf>
    <xf numFmtId="0" fontId="2" fillId="0" borderId="47" xfId="0" applyFont="1" applyBorder="1" applyAlignment="1">
      <alignment horizontal="left" vertical="center" wrapText="1"/>
    </xf>
    <xf numFmtId="0" fontId="0" fillId="0" borderId="67" xfId="0" applyBorder="1" applyAlignment="1">
      <alignment horizontal="center" vertical="center"/>
    </xf>
    <xf numFmtId="0" fontId="2" fillId="0" borderId="58" xfId="0" applyFont="1" applyBorder="1" applyAlignment="1">
      <alignment horizontal="left" vertical="center" wrapText="1"/>
    </xf>
    <xf numFmtId="0" fontId="2" fillId="0" borderId="70" xfId="0" applyFont="1" applyBorder="1" applyAlignment="1">
      <alignment horizontal="left" vertical="center" wrapText="1"/>
    </xf>
    <xf numFmtId="0" fontId="0" fillId="0" borderId="108" xfId="0" applyBorder="1">
      <alignment vertical="center"/>
    </xf>
    <xf numFmtId="0" fontId="2" fillId="0" borderId="15" xfId="0" applyFont="1" applyBorder="1" applyAlignment="1">
      <alignment horizontal="left" vertical="top" wrapText="1"/>
    </xf>
    <xf numFmtId="0" fontId="0" fillId="13" borderId="5" xfId="0" applyFill="1" applyBorder="1">
      <alignment vertical="center"/>
    </xf>
    <xf numFmtId="56" fontId="0" fillId="13" borderId="7" xfId="0" applyNumberFormat="1" applyFill="1" applyBorder="1" applyAlignment="1">
      <alignment horizontal="left" vertical="center"/>
    </xf>
    <xf numFmtId="0" fontId="0" fillId="12" borderId="19" xfId="0" applyFill="1" applyBorder="1">
      <alignment vertical="center"/>
    </xf>
    <xf numFmtId="56" fontId="0" fillId="12" borderId="2" xfId="0" applyNumberFormat="1" applyFill="1" applyBorder="1" applyAlignment="1">
      <alignment horizontal="left" vertical="center"/>
    </xf>
    <xf numFmtId="0" fontId="0" fillId="13" borderId="6" xfId="0" applyFill="1" applyBorder="1">
      <alignment vertical="center"/>
    </xf>
    <xf numFmtId="0" fontId="0" fillId="13" borderId="0" xfId="0" applyFill="1">
      <alignment vertical="center"/>
    </xf>
    <xf numFmtId="0" fontId="0" fillId="13" borderId="17" xfId="0" applyFill="1" applyBorder="1">
      <alignment vertical="center"/>
    </xf>
    <xf numFmtId="0" fontId="0" fillId="12" borderId="0" xfId="0" applyFill="1">
      <alignment vertical="center"/>
    </xf>
    <xf numFmtId="0" fontId="0" fillId="12" borderId="12" xfId="0" applyFill="1" applyBorder="1">
      <alignment vertical="center"/>
    </xf>
    <xf numFmtId="0" fontId="0" fillId="14" borderId="6" xfId="0" applyFill="1" applyBorder="1">
      <alignment vertical="center"/>
    </xf>
    <xf numFmtId="0" fontId="0" fillId="14" borderId="0" xfId="0" applyFill="1">
      <alignment vertical="center"/>
    </xf>
    <xf numFmtId="0" fontId="0" fillId="14" borderId="17" xfId="0" applyFill="1" applyBorder="1">
      <alignment vertical="center"/>
    </xf>
    <xf numFmtId="0" fontId="0" fillId="14" borderId="5" xfId="0" applyFill="1" applyBorder="1">
      <alignment vertical="center"/>
    </xf>
    <xf numFmtId="56" fontId="0" fillId="14" borderId="7" xfId="0" applyNumberFormat="1" applyFill="1" applyBorder="1" applyAlignment="1">
      <alignment horizontal="left" vertical="center"/>
    </xf>
    <xf numFmtId="0" fontId="0" fillId="13" borderId="31" xfId="0" applyFill="1" applyBorder="1">
      <alignment vertical="center"/>
    </xf>
    <xf numFmtId="0" fontId="0" fillId="13" borderId="30" xfId="0" applyFill="1" applyBorder="1">
      <alignment vertical="center"/>
    </xf>
    <xf numFmtId="0" fontId="0" fillId="12" borderId="30" xfId="0" applyFill="1" applyBorder="1">
      <alignment vertical="center"/>
    </xf>
    <xf numFmtId="0" fontId="0" fillId="14" borderId="31" xfId="0" applyFill="1" applyBorder="1">
      <alignment vertical="center"/>
    </xf>
    <xf numFmtId="0" fontId="0" fillId="14" borderId="30" xfId="0" applyFill="1" applyBorder="1">
      <alignment vertical="center"/>
    </xf>
    <xf numFmtId="0" fontId="0" fillId="12" borderId="31" xfId="0" applyFill="1" applyBorder="1">
      <alignment vertical="center"/>
    </xf>
    <xf numFmtId="0" fontId="0" fillId="13" borderId="79" xfId="0" applyFill="1" applyBorder="1">
      <alignment vertical="center"/>
    </xf>
    <xf numFmtId="0" fontId="0" fillId="13" borderId="80" xfId="0" applyFill="1" applyBorder="1">
      <alignment vertical="center"/>
    </xf>
    <xf numFmtId="0" fontId="0" fillId="13" borderId="3" xfId="0" applyFill="1" applyBorder="1">
      <alignment vertical="center"/>
    </xf>
    <xf numFmtId="0" fontId="0" fillId="13" borderId="43" xfId="0" applyFill="1" applyBorder="1">
      <alignment vertical="center"/>
    </xf>
    <xf numFmtId="0" fontId="0" fillId="13" borderId="4" xfId="0" applyFill="1" applyBorder="1">
      <alignment vertical="center"/>
    </xf>
    <xf numFmtId="0" fontId="0" fillId="12" borderId="103" xfId="0" applyFill="1" applyBorder="1">
      <alignment vertical="center"/>
    </xf>
    <xf numFmtId="0" fontId="0" fillId="12" borderId="79" xfId="0" applyFill="1" applyBorder="1">
      <alignment vertical="center"/>
    </xf>
    <xf numFmtId="0" fontId="0" fillId="12" borderId="87" xfId="0" applyFill="1" applyBorder="1">
      <alignment vertical="center"/>
    </xf>
    <xf numFmtId="0" fontId="0" fillId="12" borderId="3" xfId="0" applyFill="1" applyBorder="1">
      <alignment vertical="center"/>
    </xf>
    <xf numFmtId="0" fontId="0" fillId="12" borderId="43" xfId="0" applyFill="1" applyBorder="1">
      <alignment vertical="center"/>
    </xf>
    <xf numFmtId="0" fontId="0" fillId="12" borderId="4" xfId="0" applyFill="1" applyBorder="1">
      <alignment vertical="center"/>
    </xf>
    <xf numFmtId="0" fontId="0" fillId="14" borderId="79" xfId="0" applyFill="1" applyBorder="1">
      <alignment vertical="center"/>
    </xf>
    <xf numFmtId="0" fontId="0" fillId="14" borderId="80" xfId="0" applyFill="1" applyBorder="1">
      <alignment vertical="center"/>
    </xf>
    <xf numFmtId="0" fontId="0" fillId="14" borderId="3" xfId="0" applyFill="1" applyBorder="1">
      <alignment vertical="center"/>
    </xf>
    <xf numFmtId="0" fontId="0" fillId="14" borderId="43" xfId="0" applyFill="1" applyBorder="1">
      <alignment vertical="center"/>
    </xf>
    <xf numFmtId="0" fontId="0" fillId="14" borderId="4" xfId="0" applyFill="1" applyBorder="1">
      <alignment vertical="center"/>
    </xf>
    <xf numFmtId="0" fontId="0" fillId="15" borderId="2" xfId="0" applyFill="1" applyBorder="1">
      <alignment vertical="center"/>
    </xf>
    <xf numFmtId="0" fontId="2" fillId="15" borderId="15" xfId="0" applyFont="1" applyFill="1" applyBorder="1" applyAlignment="1">
      <alignment horizontal="left" vertical="top" wrapText="1"/>
    </xf>
    <xf numFmtId="0" fontId="0" fillId="15" borderId="1" xfId="0" applyFill="1" applyBorder="1">
      <alignment vertical="center"/>
    </xf>
    <xf numFmtId="0" fontId="2" fillId="15" borderId="1" xfId="0" applyFont="1" applyFill="1" applyBorder="1" applyAlignment="1">
      <alignment horizontal="left" vertical="top" wrapText="1"/>
    </xf>
    <xf numFmtId="0" fontId="0" fillId="8" borderId="62" xfId="0" applyFill="1" applyBorder="1" applyAlignment="1">
      <alignment horizontal="center" vertical="center"/>
    </xf>
    <xf numFmtId="0" fontId="0" fillId="8" borderId="15" xfId="0" applyFill="1" applyBorder="1">
      <alignment vertical="center"/>
    </xf>
    <xf numFmtId="0" fontId="0" fillId="8" borderId="1" xfId="0" applyFill="1" applyBorder="1">
      <alignment vertical="center"/>
    </xf>
    <xf numFmtId="0" fontId="0" fillId="15" borderId="108" xfId="0" applyFill="1" applyBorder="1">
      <alignment vertical="center"/>
    </xf>
    <xf numFmtId="0" fontId="0" fillId="0" borderId="48" xfId="0" applyBorder="1">
      <alignment vertical="center"/>
    </xf>
    <xf numFmtId="0" fontId="0" fillId="0" borderId="66" xfId="0" applyBorder="1">
      <alignment vertical="center"/>
    </xf>
    <xf numFmtId="0" fontId="2" fillId="0" borderId="49" xfId="0" applyFont="1" applyBorder="1" applyAlignment="1">
      <alignment horizontal="left" vertical="top" wrapText="1"/>
    </xf>
    <xf numFmtId="0" fontId="2" fillId="0" borderId="47" xfId="0" applyFont="1" applyBorder="1" applyAlignment="1">
      <alignment horizontal="left" vertical="top" wrapText="1"/>
    </xf>
    <xf numFmtId="0" fontId="0" fillId="0" borderId="11" xfId="0" applyBorder="1">
      <alignment vertical="center"/>
    </xf>
    <xf numFmtId="0" fontId="0" fillId="0" borderId="67" xfId="0" applyBorder="1">
      <alignment vertical="center"/>
    </xf>
    <xf numFmtId="0" fontId="2" fillId="0" borderId="58" xfId="0" applyFont="1" applyBorder="1" applyAlignment="1">
      <alignment horizontal="left" vertical="top" wrapText="1"/>
    </xf>
    <xf numFmtId="0" fontId="0" fillId="0" borderId="70" xfId="0" applyBorder="1">
      <alignment vertical="center"/>
    </xf>
    <xf numFmtId="0" fontId="2" fillId="0" borderId="70" xfId="0" applyFont="1" applyBorder="1" applyAlignment="1">
      <alignment horizontal="left" vertical="top" wrapText="1"/>
    </xf>
    <xf numFmtId="0" fontId="0" fillId="0" borderId="62" xfId="0" applyBorder="1">
      <alignment vertical="center"/>
    </xf>
    <xf numFmtId="0" fontId="0" fillId="15" borderId="68" xfId="0" applyFill="1" applyBorder="1">
      <alignment vertical="center"/>
    </xf>
    <xf numFmtId="0" fontId="0" fillId="15" borderId="65" xfId="0" applyFill="1" applyBorder="1">
      <alignment vertical="center"/>
    </xf>
    <xf numFmtId="0" fontId="2" fillId="15" borderId="69" xfId="0" applyFont="1" applyFill="1" applyBorder="1" applyAlignment="1">
      <alignment horizontal="left" vertical="top" wrapText="1"/>
    </xf>
    <xf numFmtId="0" fontId="0" fillId="15" borderId="71" xfId="0" applyFill="1" applyBorder="1">
      <alignment vertical="center"/>
    </xf>
    <xf numFmtId="0" fontId="2" fillId="15" borderId="72" xfId="0" applyFont="1" applyFill="1" applyBorder="1" applyAlignment="1">
      <alignment horizontal="left" vertical="top" wrapText="1"/>
    </xf>
    <xf numFmtId="0" fontId="0" fillId="12" borderId="6" xfId="0" applyFill="1" applyBorder="1">
      <alignment vertical="center"/>
    </xf>
    <xf numFmtId="0" fontId="0" fillId="12" borderId="10" xfId="0" applyFill="1" applyBorder="1">
      <alignment vertical="center"/>
    </xf>
    <xf numFmtId="0" fontId="0" fillId="12" borderId="82" xfId="0" applyFill="1" applyBorder="1">
      <alignment vertical="center"/>
    </xf>
    <xf numFmtId="0" fontId="0" fillId="12" borderId="17" xfId="0" applyFill="1" applyBorder="1">
      <alignment vertical="center"/>
    </xf>
    <xf numFmtId="0" fontId="0" fillId="12" borderId="18" xfId="0" applyFill="1" applyBorder="1">
      <alignment vertical="center"/>
    </xf>
    <xf numFmtId="0" fontId="0" fillId="13" borderId="45" xfId="0" applyFill="1" applyBorder="1">
      <alignment vertical="center"/>
    </xf>
    <xf numFmtId="0" fontId="0" fillId="13" borderId="46" xfId="0" applyFill="1" applyBorder="1">
      <alignment vertical="center"/>
    </xf>
    <xf numFmtId="0" fontId="0" fillId="13" borderId="64" xfId="0" applyFill="1" applyBorder="1">
      <alignment vertical="center"/>
    </xf>
    <xf numFmtId="0" fontId="0" fillId="13" borderId="3" xfId="0" applyFill="1" applyBorder="1" applyAlignment="1">
      <alignment horizontal="left" vertical="center"/>
    </xf>
    <xf numFmtId="0" fontId="0" fillId="13" borderId="4" xfId="0" applyFill="1" applyBorder="1" applyAlignment="1">
      <alignment horizontal="center" vertical="center"/>
    </xf>
    <xf numFmtId="0" fontId="0" fillId="13" borderId="56" xfId="0" applyFill="1" applyBorder="1" applyAlignment="1">
      <alignment horizontal="center" vertical="center"/>
    </xf>
    <xf numFmtId="0" fontId="0" fillId="12" borderId="5" xfId="0" applyFill="1" applyBorder="1">
      <alignment vertical="center"/>
    </xf>
    <xf numFmtId="56" fontId="0" fillId="12" borderId="7" xfId="0" applyNumberFormat="1" applyFill="1" applyBorder="1" applyAlignment="1">
      <alignment horizontal="left" vertical="center"/>
    </xf>
    <xf numFmtId="0" fontId="0" fillId="12" borderId="4" xfId="0" applyFill="1" applyBorder="1" applyAlignment="1">
      <alignment horizontal="center" vertical="center"/>
    </xf>
    <xf numFmtId="0" fontId="0" fillId="12" borderId="56" xfId="0" applyFill="1" applyBorder="1" applyAlignment="1">
      <alignment horizontal="center" vertical="center"/>
    </xf>
    <xf numFmtId="0" fontId="0" fillId="12" borderId="45" xfId="0" applyFill="1" applyBorder="1">
      <alignment vertical="center"/>
    </xf>
    <xf numFmtId="0" fontId="0" fillId="12" borderId="46" xfId="0" applyFill="1" applyBorder="1">
      <alignment vertical="center"/>
    </xf>
    <xf numFmtId="0" fontId="0" fillId="12" borderId="64" xfId="0" applyFill="1" applyBorder="1">
      <alignment vertical="center"/>
    </xf>
    <xf numFmtId="0" fontId="0" fillId="14" borderId="45" xfId="0" applyFill="1" applyBorder="1">
      <alignment vertical="center"/>
    </xf>
    <xf numFmtId="0" fontId="0" fillId="14" borderId="46" xfId="0" applyFill="1" applyBorder="1">
      <alignment vertical="center"/>
    </xf>
    <xf numFmtId="0" fontId="0" fillId="14" borderId="64" xfId="0" applyFill="1" applyBorder="1">
      <alignment vertical="center"/>
    </xf>
    <xf numFmtId="0" fontId="0" fillId="14" borderId="3" xfId="0" applyFill="1" applyBorder="1" applyAlignment="1">
      <alignment horizontal="left" vertical="center"/>
    </xf>
    <xf numFmtId="0" fontId="0" fillId="14" borderId="4" xfId="0" applyFill="1" applyBorder="1" applyAlignment="1">
      <alignment horizontal="center" vertical="center"/>
    </xf>
    <xf numFmtId="0" fontId="0" fillId="14" borderId="56" xfId="0" applyFill="1" applyBorder="1" applyAlignment="1">
      <alignment horizontal="center" vertical="center"/>
    </xf>
    <xf numFmtId="0" fontId="9" fillId="0" borderId="2" xfId="0" applyFont="1" applyBorder="1">
      <alignment vertical="center"/>
    </xf>
    <xf numFmtId="0" fontId="9" fillId="0" borderId="1" xfId="0" applyFont="1" applyBorder="1">
      <alignment vertical="center"/>
    </xf>
    <xf numFmtId="56" fontId="15" fillId="0" borderId="7" xfId="0" applyNumberFormat="1" applyFont="1" applyBorder="1" applyAlignment="1">
      <alignment horizontal="left" vertical="center"/>
    </xf>
    <xf numFmtId="0" fontId="0" fillId="0" borderId="90" xfId="0" applyBorder="1" applyAlignment="1">
      <alignment horizontal="center" vertical="center"/>
    </xf>
    <xf numFmtId="0" fontId="0" fillId="8" borderId="90" xfId="0" applyFill="1" applyBorder="1" applyAlignment="1">
      <alignment horizontal="center" vertical="center"/>
    </xf>
    <xf numFmtId="0" fontId="0" fillId="8" borderId="1" xfId="0" applyFill="1" applyBorder="1" applyAlignment="1">
      <alignment horizontal="center" vertical="center"/>
    </xf>
    <xf numFmtId="0" fontId="0" fillId="15" borderId="65" xfId="0" applyFill="1" applyBorder="1" applyAlignment="1">
      <alignment horizontal="center" vertical="center"/>
    </xf>
    <xf numFmtId="0" fontId="2" fillId="15" borderId="69" xfId="0" applyFont="1" applyFill="1" applyBorder="1" applyAlignment="1">
      <alignment horizontal="left" vertical="center" wrapText="1"/>
    </xf>
    <xf numFmtId="0" fontId="2" fillId="15" borderId="72" xfId="0" applyFont="1" applyFill="1" applyBorder="1" applyAlignment="1">
      <alignment horizontal="left" vertical="center" wrapText="1"/>
    </xf>
    <xf numFmtId="0" fontId="0" fillId="0" borderId="2" xfId="0" applyBorder="1" applyAlignment="1">
      <alignment horizontal="center" vertical="center"/>
    </xf>
    <xf numFmtId="0" fontId="0" fillId="0" borderId="70"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wrapText="1" shrinkToFit="1"/>
    </xf>
    <xf numFmtId="0" fontId="0" fillId="15" borderId="71" xfId="0" applyFill="1" applyBorder="1" applyAlignment="1">
      <alignment horizontal="center" vertical="center"/>
    </xf>
    <xf numFmtId="0" fontId="0" fillId="0" borderId="47" xfId="0" applyBorder="1" applyAlignment="1">
      <alignment horizontal="center" vertical="center" wrapText="1" shrinkToFit="1"/>
    </xf>
    <xf numFmtId="0" fontId="0" fillId="15" borderId="112" xfId="0" applyFill="1" applyBorder="1" applyAlignment="1">
      <alignment horizontal="center" vertical="center"/>
    </xf>
    <xf numFmtId="0" fontId="0" fillId="0" borderId="113" xfId="0" applyBorder="1" applyAlignment="1">
      <alignment horizontal="center" vertical="center"/>
    </xf>
    <xf numFmtId="0" fontId="0" fillId="15" borderId="105" xfId="0" applyFill="1" applyBorder="1" applyAlignment="1">
      <alignment horizontal="center" vertical="center"/>
    </xf>
    <xf numFmtId="0" fontId="0" fillId="0" borderId="114" xfId="0" applyBorder="1" applyAlignment="1">
      <alignment horizontal="center" vertical="center" wrapText="1" shrinkToFit="1"/>
    </xf>
    <xf numFmtId="0" fontId="0" fillId="15" borderId="93" xfId="0" applyFill="1" applyBorder="1" applyAlignment="1">
      <alignment horizontal="center" vertical="center"/>
    </xf>
    <xf numFmtId="0" fontId="0" fillId="0" borderId="109" xfId="0" applyBorder="1" applyAlignment="1">
      <alignment horizontal="center" vertical="center" wrapText="1" shrinkToFit="1"/>
    </xf>
    <xf numFmtId="0" fontId="0" fillId="0" borderId="115" xfId="0" applyBorder="1" applyAlignment="1">
      <alignment horizontal="center" vertical="center"/>
    </xf>
    <xf numFmtId="0" fontId="24" fillId="0" borderId="0" xfId="0" applyFont="1">
      <alignment vertical="center"/>
    </xf>
    <xf numFmtId="0" fontId="25" fillId="0" borderId="116" xfId="0" applyFont="1" applyBorder="1" applyAlignment="1">
      <alignment horizontal="left" vertical="top" wrapText="1"/>
    </xf>
    <xf numFmtId="0" fontId="2" fillId="0" borderId="117" xfId="0" applyFont="1" applyBorder="1" applyAlignment="1">
      <alignment horizontal="left" vertical="center" textRotation="255" wrapText="1"/>
    </xf>
    <xf numFmtId="0" fontId="0" fillId="0" borderId="118" xfId="0" applyBorder="1" applyAlignment="1">
      <alignment vertical="center" textRotation="255" wrapText="1"/>
    </xf>
    <xf numFmtId="0" fontId="0" fillId="0" borderId="116" xfId="0" applyBorder="1">
      <alignment vertical="center"/>
    </xf>
    <xf numFmtId="0" fontId="27" fillId="0" borderId="119" xfId="0" applyFont="1" applyBorder="1" applyAlignment="1">
      <alignment horizontal="center" vertical="center"/>
    </xf>
    <xf numFmtId="0" fontId="2" fillId="0" borderId="119" xfId="0" applyFont="1" applyBorder="1" applyAlignment="1">
      <alignment horizontal="center" vertical="center"/>
    </xf>
    <xf numFmtId="0" fontId="0" fillId="0" borderId="119" xfId="0" applyBorder="1" applyAlignment="1">
      <alignment horizontal="center" vertical="center"/>
    </xf>
    <xf numFmtId="0" fontId="0" fillId="0" borderId="119" xfId="0" applyBorder="1">
      <alignment vertical="center"/>
    </xf>
    <xf numFmtId="0" fontId="26" fillId="0" borderId="120" xfId="0" applyFont="1" applyBorder="1" applyAlignment="1">
      <alignment horizontal="left" vertical="top" wrapText="1"/>
    </xf>
    <xf numFmtId="0" fontId="2" fillId="0" borderId="121" xfId="0" applyFont="1" applyBorder="1" applyAlignment="1">
      <alignment horizontal="left" vertical="top" wrapText="1"/>
    </xf>
    <xf numFmtId="0" fontId="0" fillId="0" borderId="122" xfId="0" applyBorder="1">
      <alignment vertical="center"/>
    </xf>
    <xf numFmtId="0" fontId="0" fillId="0" borderId="120" xfId="0" applyBorder="1">
      <alignment vertical="center"/>
    </xf>
    <xf numFmtId="0" fontId="2" fillId="0" borderId="119" xfId="0" applyFont="1" applyBorder="1" applyAlignment="1">
      <alignment horizontal="left" vertical="top" wrapText="1"/>
    </xf>
    <xf numFmtId="0" fontId="8" fillId="0" borderId="119" xfId="0" applyFont="1" applyBorder="1" applyAlignment="1">
      <alignment vertical="top" wrapText="1"/>
    </xf>
    <xf numFmtId="0" fontId="7" fillId="0" borderId="119" xfId="0" applyFont="1" applyBorder="1">
      <alignment vertical="center"/>
    </xf>
    <xf numFmtId="0" fontId="8" fillId="0" borderId="124" xfId="0" applyFont="1" applyBorder="1" applyAlignment="1">
      <alignment vertical="top" wrapText="1"/>
    </xf>
    <xf numFmtId="0" fontId="8" fillId="0" borderId="125" xfId="0" applyFont="1" applyBorder="1" applyAlignment="1">
      <alignment vertical="top" wrapText="1"/>
    </xf>
    <xf numFmtId="0" fontId="0" fillId="0" borderId="123" xfId="0" applyBorder="1">
      <alignment vertical="center"/>
    </xf>
    <xf numFmtId="0" fontId="8" fillId="3" borderId="119" xfId="0" applyFont="1" applyFill="1" applyBorder="1" applyAlignment="1">
      <alignment vertical="top" wrapText="1"/>
    </xf>
    <xf numFmtId="0" fontId="7" fillId="3" borderId="119" xfId="0" applyFont="1" applyFill="1" applyBorder="1">
      <alignment vertical="center"/>
    </xf>
    <xf numFmtId="0" fontId="0" fillId="0" borderId="126" xfId="0" applyBorder="1">
      <alignment vertical="center"/>
    </xf>
    <xf numFmtId="0" fontId="0" fillId="2" borderId="119" xfId="0" applyFill="1" applyBorder="1">
      <alignment vertical="center"/>
    </xf>
    <xf numFmtId="0" fontId="6" fillId="0" borderId="126" xfId="0" applyFont="1" applyBorder="1">
      <alignment vertical="center"/>
    </xf>
    <xf numFmtId="0" fontId="0" fillId="2" borderId="126" xfId="0" applyFill="1" applyBorder="1">
      <alignment vertical="center"/>
    </xf>
    <xf numFmtId="0" fontId="8" fillId="3" borderId="119" xfId="0" applyFont="1" applyFill="1" applyBorder="1" applyAlignment="1">
      <alignment vertical="center" wrapText="1"/>
    </xf>
    <xf numFmtId="0" fontId="0" fillId="0" borderId="128" xfId="0" applyBorder="1">
      <alignment vertical="center"/>
    </xf>
    <xf numFmtId="0" fontId="3" fillId="3" borderId="119" xfId="0" applyFont="1" applyFill="1" applyBorder="1" applyAlignment="1">
      <alignment horizontal="left" vertical="top" wrapText="1"/>
    </xf>
    <xf numFmtId="0" fontId="3" fillId="3" borderId="120" xfId="0" applyFont="1" applyFill="1" applyBorder="1" applyAlignment="1">
      <alignment horizontal="left" vertical="top" wrapText="1"/>
    </xf>
    <xf numFmtId="0" fontId="8" fillId="3" borderId="129" xfId="0" applyFont="1" applyFill="1" applyBorder="1" applyAlignment="1">
      <alignment vertical="center" wrapText="1"/>
    </xf>
    <xf numFmtId="0" fontId="0" fillId="0" borderId="130" xfId="0" applyBorder="1">
      <alignment vertical="center"/>
    </xf>
    <xf numFmtId="0" fontId="0" fillId="0" borderId="131" xfId="0" applyBorder="1">
      <alignment vertical="center"/>
    </xf>
    <xf numFmtId="0" fontId="2" fillId="0" borderId="123" xfId="0" applyFont="1" applyBorder="1" applyAlignment="1">
      <alignment horizontal="left" vertical="top" wrapText="1"/>
    </xf>
    <xf numFmtId="0" fontId="8" fillId="0" borderId="119" xfId="0" applyFont="1" applyBorder="1" applyAlignment="1">
      <alignment vertical="center" wrapText="1"/>
    </xf>
    <xf numFmtId="0" fontId="8" fillId="0" borderId="124" xfId="0" applyFont="1" applyBorder="1" applyAlignment="1">
      <alignment vertical="center" wrapText="1"/>
    </xf>
    <xf numFmtId="0" fontId="8" fillId="0" borderId="125" xfId="0" applyFont="1" applyBorder="1" applyAlignment="1">
      <alignment vertical="center" wrapText="1"/>
    </xf>
    <xf numFmtId="0" fontId="2" fillId="0" borderId="120" xfId="0" applyFont="1" applyBorder="1" applyAlignment="1">
      <alignment horizontal="left" vertical="top" wrapText="1"/>
    </xf>
    <xf numFmtId="0" fontId="8" fillId="0" borderId="127" xfId="0" applyFont="1" applyBorder="1" applyAlignment="1">
      <alignment vertical="center" wrapText="1"/>
    </xf>
    <xf numFmtId="0" fontId="8" fillId="0" borderId="0" xfId="0" applyFont="1" applyAlignment="1">
      <alignment vertical="center" wrapText="1"/>
    </xf>
    <xf numFmtId="0" fontId="15" fillId="0" borderId="119" xfId="0" applyFont="1" applyBorder="1" applyAlignment="1">
      <alignment vertical="top" wrapText="1"/>
    </xf>
    <xf numFmtId="0" fontId="15" fillId="0" borderId="119" xfId="0" applyFont="1" applyBorder="1" applyAlignment="1">
      <alignment vertical="center" wrapText="1"/>
    </xf>
    <xf numFmtId="0" fontId="29" fillId="0" borderId="0" xfId="0" applyFont="1">
      <alignment vertical="center"/>
    </xf>
    <xf numFmtId="0" fontId="0" fillId="0" borderId="133" xfId="0" applyBorder="1">
      <alignment vertical="center"/>
    </xf>
    <xf numFmtId="0" fontId="18" fillId="0" borderId="134" xfId="0" applyFont="1" applyBorder="1" applyAlignment="1">
      <alignment vertical="center" wrapText="1"/>
    </xf>
    <xf numFmtId="0" fontId="0" fillId="3" borderId="133" xfId="0" applyFill="1" applyBorder="1">
      <alignment vertical="center"/>
    </xf>
    <xf numFmtId="0" fontId="0" fillId="3" borderId="134" xfId="0" applyFill="1" applyBorder="1" applyAlignment="1">
      <alignment vertical="center" wrapText="1"/>
    </xf>
    <xf numFmtId="0" fontId="0" fillId="0" borderId="134" xfId="0" applyBorder="1" applyAlignment="1">
      <alignment vertical="center" wrapText="1"/>
    </xf>
    <xf numFmtId="0" fontId="0" fillId="3" borderId="134" xfId="0" applyFill="1" applyBorder="1">
      <alignment vertical="center"/>
    </xf>
    <xf numFmtId="0" fontId="0" fillId="12" borderId="0" xfId="0" applyFill="1" applyAlignment="1">
      <alignment horizontal="center" vertical="center" wrapText="1" shrinkToFit="1"/>
    </xf>
    <xf numFmtId="0" fontId="0" fillId="14" borderId="0" xfId="0" applyFill="1" applyAlignment="1">
      <alignment horizontal="center" vertical="center" wrapText="1" shrinkToFit="1"/>
    </xf>
    <xf numFmtId="0" fontId="0" fillId="4" borderId="0" xfId="0" applyFill="1" applyAlignment="1">
      <alignment horizontal="center" vertical="center" wrapText="1" shrinkToFit="1"/>
    </xf>
    <xf numFmtId="0" fontId="0" fillId="5" borderId="0" xfId="0" applyFill="1" applyAlignment="1">
      <alignment horizontal="center" vertical="center" wrapText="1" shrinkToFit="1"/>
    </xf>
    <xf numFmtId="0" fontId="0" fillId="13" borderId="0" xfId="0" applyFill="1" applyAlignment="1">
      <alignment horizontal="center" vertical="center" wrapText="1" shrinkToFit="1"/>
    </xf>
    <xf numFmtId="0" fontId="0" fillId="2" borderId="0" xfId="0" applyFill="1" applyAlignment="1">
      <alignment horizontal="center" vertical="center" wrapText="1" shrinkToFit="1"/>
    </xf>
    <xf numFmtId="0" fontId="0" fillId="4" borderId="32" xfId="0" applyFill="1" applyBorder="1" applyAlignment="1">
      <alignment horizontal="center" vertical="center"/>
    </xf>
    <xf numFmtId="0" fontId="0" fillId="4" borderId="57" xfId="0" applyFill="1" applyBorder="1" applyAlignment="1">
      <alignment horizontal="center" vertical="center"/>
    </xf>
    <xf numFmtId="0" fontId="0" fillId="4" borderId="58" xfId="0" applyFill="1" applyBorder="1" applyAlignment="1">
      <alignment horizontal="center" vertical="center"/>
    </xf>
    <xf numFmtId="0" fontId="0" fillId="5" borderId="32"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xf>
    <xf numFmtId="56" fontId="0" fillId="13" borderId="32" xfId="0" applyNumberFormat="1" applyFill="1" applyBorder="1" applyAlignment="1">
      <alignment horizontal="center" vertical="center"/>
    </xf>
    <xf numFmtId="56" fontId="0" fillId="13" borderId="57" xfId="0" applyNumberFormat="1" applyFill="1" applyBorder="1" applyAlignment="1">
      <alignment horizontal="center" vertical="center"/>
    </xf>
    <xf numFmtId="56" fontId="0" fillId="13" borderId="58" xfId="0" applyNumberFormat="1" applyFill="1" applyBorder="1" applyAlignment="1">
      <alignment horizontal="center" vertical="center"/>
    </xf>
    <xf numFmtId="0" fontId="0" fillId="2" borderId="32" xfId="0" applyFill="1" applyBorder="1" applyAlignment="1">
      <alignment horizontal="center" vertical="center"/>
    </xf>
    <xf numFmtId="0" fontId="0" fillId="2" borderId="57" xfId="0" applyFill="1" applyBorder="1" applyAlignment="1">
      <alignment horizontal="center" vertical="center"/>
    </xf>
    <xf numFmtId="0" fontId="0" fillId="2" borderId="58" xfId="0" applyFill="1" applyBorder="1" applyAlignment="1">
      <alignment horizontal="center" vertical="center"/>
    </xf>
    <xf numFmtId="56" fontId="0" fillId="0" borderId="32" xfId="0" applyNumberFormat="1" applyBorder="1" applyAlignment="1">
      <alignment horizontal="center" vertical="center"/>
    </xf>
    <xf numFmtId="56" fontId="0" fillId="0" borderId="57" xfId="0" applyNumberFormat="1" applyBorder="1" applyAlignment="1">
      <alignment horizontal="center" vertical="center"/>
    </xf>
    <xf numFmtId="56" fontId="0" fillId="0" borderId="58" xfId="0" applyNumberFormat="1" applyBorder="1" applyAlignment="1">
      <alignment horizontal="center" vertical="center"/>
    </xf>
    <xf numFmtId="0" fontId="0" fillId="12" borderId="32" xfId="0" applyFill="1" applyBorder="1" applyAlignment="1">
      <alignment horizontal="center" vertical="center"/>
    </xf>
    <xf numFmtId="0" fontId="0" fillId="12" borderId="57" xfId="0" applyFill="1" applyBorder="1" applyAlignment="1">
      <alignment horizontal="center" vertical="center"/>
    </xf>
    <xf numFmtId="0" fontId="0" fillId="12" borderId="58" xfId="0" applyFill="1" applyBorder="1" applyAlignment="1">
      <alignment horizontal="center" vertical="center"/>
    </xf>
    <xf numFmtId="56" fontId="0" fillId="14" borderId="32" xfId="0" applyNumberFormat="1" applyFill="1" applyBorder="1" applyAlignment="1">
      <alignment horizontal="center" vertical="center"/>
    </xf>
    <xf numFmtId="56" fontId="0" fillId="14" borderId="57" xfId="0" applyNumberFormat="1" applyFill="1" applyBorder="1" applyAlignment="1">
      <alignment horizontal="center" vertical="center"/>
    </xf>
    <xf numFmtId="56" fontId="0" fillId="14" borderId="58"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0" fillId="4" borderId="82" xfId="0" applyFill="1" applyBorder="1" applyAlignment="1">
      <alignment horizontal="center" vertical="center"/>
    </xf>
    <xf numFmtId="0" fontId="0" fillId="5" borderId="31" xfId="0" applyFill="1" applyBorder="1" applyAlignment="1">
      <alignment horizontal="center" vertical="center"/>
    </xf>
    <xf numFmtId="0" fontId="0" fillId="5" borderId="30" xfId="0" applyFill="1" applyBorder="1" applyAlignment="1">
      <alignment horizontal="center" vertical="center"/>
    </xf>
    <xf numFmtId="0" fontId="0" fillId="5" borderId="82" xfId="0" applyFill="1" applyBorder="1" applyAlignment="1">
      <alignment horizontal="center" vertical="center"/>
    </xf>
    <xf numFmtId="0" fontId="0" fillId="13" borderId="31" xfId="0" applyFill="1" applyBorder="1" applyAlignment="1">
      <alignment horizontal="center" vertical="center"/>
    </xf>
    <xf numFmtId="0" fontId="0" fillId="13" borderId="30" xfId="0" applyFill="1" applyBorder="1" applyAlignment="1">
      <alignment horizontal="center" vertical="center"/>
    </xf>
    <xf numFmtId="0" fontId="0" fillId="13" borderId="82"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82" xfId="0" applyFill="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82" xfId="0" applyBorder="1" applyAlignment="1">
      <alignment horizontal="center" vertical="center"/>
    </xf>
    <xf numFmtId="0" fontId="0" fillId="12" borderId="31" xfId="0" applyFill="1" applyBorder="1" applyAlignment="1">
      <alignment horizontal="center" vertical="center"/>
    </xf>
    <xf numFmtId="0" fontId="0" fillId="12" borderId="30" xfId="0" applyFill="1" applyBorder="1" applyAlignment="1">
      <alignment horizontal="center" vertical="center"/>
    </xf>
    <xf numFmtId="0" fontId="0" fillId="12" borderId="82" xfId="0" applyFill="1" applyBorder="1" applyAlignment="1">
      <alignment horizontal="center" vertical="center"/>
    </xf>
    <xf numFmtId="0" fontId="0" fillId="14" borderId="31" xfId="0" applyFill="1" applyBorder="1" applyAlignment="1">
      <alignment horizontal="center" vertical="center"/>
    </xf>
    <xf numFmtId="0" fontId="0" fillId="14" borderId="30" xfId="0" applyFill="1" applyBorder="1" applyAlignment="1">
      <alignment horizontal="center" vertical="center"/>
    </xf>
    <xf numFmtId="0" fontId="0" fillId="14" borderId="82"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11" fillId="5" borderId="0" xfId="0" applyFont="1" applyFill="1" applyAlignment="1">
      <alignment horizontal="center" vertical="center"/>
    </xf>
    <xf numFmtId="0" fontId="0" fillId="13" borderId="0" xfId="0" applyFill="1" applyAlignment="1">
      <alignment horizontal="center" vertical="center"/>
    </xf>
    <xf numFmtId="0" fontId="0" fillId="2" borderId="0" xfId="0" applyFill="1" applyAlignment="1">
      <alignment horizontal="center" vertical="center"/>
    </xf>
    <xf numFmtId="0" fontId="11" fillId="12" borderId="0" xfId="0" applyFont="1" applyFill="1" applyAlignment="1">
      <alignment horizontal="center" vertical="center"/>
    </xf>
    <xf numFmtId="0" fontId="0" fillId="14" borderId="0" xfId="0" applyFill="1" applyAlignment="1">
      <alignment horizontal="center" vertical="center"/>
    </xf>
    <xf numFmtId="0" fontId="0" fillId="0" borderId="1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6" xfId="0" applyBorder="1" applyAlignment="1">
      <alignment horizontal="center" vertical="center"/>
    </xf>
    <xf numFmtId="0" fontId="10" fillId="5" borderId="0" xfId="0" applyFont="1" applyFill="1" applyAlignment="1">
      <alignment horizontal="center" vertical="center"/>
    </xf>
    <xf numFmtId="0" fontId="10" fillId="12" borderId="0" xfId="0" applyFont="1" applyFill="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56" fontId="0" fillId="0" borderId="13" xfId="0" applyNumberFormat="1" applyBorder="1" applyAlignment="1">
      <alignment horizontal="center" vertical="center"/>
    </xf>
    <xf numFmtId="56" fontId="0" fillId="0" borderId="14" xfId="0" applyNumberFormat="1" applyBorder="1" applyAlignment="1">
      <alignment horizontal="center" vertical="center"/>
    </xf>
    <xf numFmtId="56" fontId="0" fillId="0" borderId="15" xfId="0" applyNumberFormat="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99"/>
      <color rgb="FFFFDAD7"/>
      <color rgb="FFFFFF99"/>
      <color rgb="FFFFCCCC"/>
      <color rgb="FFCCFFFF"/>
      <color rgb="FFFFCDE8"/>
      <color rgb="FFFFCCFF"/>
      <color rgb="FFFFCDF7"/>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571500</xdr:colOff>
      <xdr:row>40</xdr:row>
      <xdr:rowOff>19050</xdr:rowOff>
    </xdr:from>
    <xdr:to>
      <xdr:col>7</xdr:col>
      <xdr:colOff>152400</xdr:colOff>
      <xdr:row>60</xdr:row>
      <xdr:rowOff>88900</xdr:rowOff>
    </xdr:to>
    <xdr:pic>
      <xdr:nvPicPr>
        <xdr:cNvPr id="2" name="図 1">
          <a:extLst>
            <a:ext uri="{FF2B5EF4-FFF2-40B4-BE49-F238E27FC236}">
              <a16:creationId xmlns:a16="http://schemas.microsoft.com/office/drawing/2014/main" id="{63B5476F-1453-3F7B-8035-49DF1203E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100" y="7600950"/>
          <a:ext cx="262890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40</xdr:row>
      <xdr:rowOff>0</xdr:rowOff>
    </xdr:from>
    <xdr:to>
      <xdr:col>2</xdr:col>
      <xdr:colOff>495300</xdr:colOff>
      <xdr:row>41</xdr:row>
      <xdr:rowOff>82550</xdr:rowOff>
    </xdr:to>
    <xdr:sp macro="" textlink="">
      <xdr:nvSpPr>
        <xdr:cNvPr id="3" name="テキスト ボックス 2">
          <a:extLst>
            <a:ext uri="{FF2B5EF4-FFF2-40B4-BE49-F238E27FC236}">
              <a16:creationId xmlns:a16="http://schemas.microsoft.com/office/drawing/2014/main" id="{3B045436-8D61-238A-5FF6-5FC3B1AE3306}"/>
            </a:ext>
          </a:extLst>
        </xdr:cNvPr>
        <xdr:cNvSpPr txBox="1"/>
      </xdr:nvSpPr>
      <xdr:spPr>
        <a:xfrm>
          <a:off x="539750" y="7581900"/>
          <a:ext cx="8191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記入例</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showGridLines="0" topLeftCell="A40" workbookViewId="0">
      <selection activeCell="J43" sqref="J43"/>
    </sheetView>
  </sheetViews>
  <sheetFormatPr defaultRowHeight="13.2" x14ac:dyDescent="0.2"/>
  <cols>
    <col min="1" max="1" width="3.6640625" customWidth="1"/>
  </cols>
  <sheetData>
    <row r="1" spans="1:2" ht="15" customHeight="1" x14ac:dyDescent="0.2">
      <c r="A1" s="195" t="s">
        <v>147</v>
      </c>
      <c r="B1" s="195"/>
    </row>
    <row r="2" spans="1:2" ht="15" customHeight="1" x14ac:dyDescent="0.2">
      <c r="A2" s="195"/>
      <c r="B2" s="195"/>
    </row>
    <row r="3" spans="1:2" ht="15" customHeight="1" x14ac:dyDescent="0.2">
      <c r="A3" s="195" t="s">
        <v>77</v>
      </c>
      <c r="B3" s="195" t="s">
        <v>89</v>
      </c>
    </row>
    <row r="4" spans="1:2" ht="15" customHeight="1" x14ac:dyDescent="0.2">
      <c r="A4" s="195" t="s">
        <v>78</v>
      </c>
      <c r="B4" s="195" t="s">
        <v>79</v>
      </c>
    </row>
    <row r="5" spans="1:2" ht="15" customHeight="1" x14ac:dyDescent="0.2">
      <c r="A5" s="195" t="s">
        <v>77</v>
      </c>
      <c r="B5" s="195" t="s">
        <v>80</v>
      </c>
    </row>
    <row r="6" spans="1:2" ht="15" customHeight="1" x14ac:dyDescent="0.2">
      <c r="A6" s="195" t="s">
        <v>81</v>
      </c>
      <c r="B6" s="195" t="s">
        <v>99</v>
      </c>
    </row>
    <row r="7" spans="1:2" ht="15" customHeight="1" x14ac:dyDescent="0.2">
      <c r="A7" s="195" t="s">
        <v>77</v>
      </c>
      <c r="B7" s="195" t="s">
        <v>82</v>
      </c>
    </row>
    <row r="8" spans="1:2" ht="15" customHeight="1" x14ac:dyDescent="0.2">
      <c r="A8" s="195"/>
      <c r="B8" s="195"/>
    </row>
    <row r="9" spans="1:2" ht="15" customHeight="1" x14ac:dyDescent="0.2">
      <c r="A9" s="195"/>
      <c r="B9" s="195"/>
    </row>
    <row r="10" spans="1:2" ht="15" customHeight="1" x14ac:dyDescent="0.2">
      <c r="A10" s="195" t="s">
        <v>90</v>
      </c>
      <c r="B10" s="195"/>
    </row>
    <row r="11" spans="1:2" ht="15" customHeight="1" x14ac:dyDescent="0.2">
      <c r="A11" s="378" t="s">
        <v>133</v>
      </c>
      <c r="B11" s="195" t="s">
        <v>143</v>
      </c>
    </row>
    <row r="12" spans="1:2" ht="15" customHeight="1" x14ac:dyDescent="0.2">
      <c r="A12" s="195"/>
      <c r="B12" s="195"/>
    </row>
    <row r="13" spans="1:2" ht="15" customHeight="1" x14ac:dyDescent="0.2">
      <c r="A13" s="195" t="s">
        <v>62</v>
      </c>
      <c r="B13" s="195" t="s">
        <v>144</v>
      </c>
    </row>
    <row r="14" spans="1:2" ht="15" customHeight="1" x14ac:dyDescent="0.2">
      <c r="A14" s="195"/>
      <c r="B14" s="195"/>
    </row>
    <row r="15" spans="1:2" ht="15" customHeight="1" x14ac:dyDescent="0.2">
      <c r="A15" s="195" t="s">
        <v>63</v>
      </c>
      <c r="B15" s="195" t="s">
        <v>84</v>
      </c>
    </row>
    <row r="16" spans="1:2" ht="15" customHeight="1" x14ac:dyDescent="0.2">
      <c r="A16" s="195"/>
      <c r="B16" s="196"/>
    </row>
    <row r="17" spans="1:11" ht="15" customHeight="1" x14ac:dyDescent="0.2">
      <c r="A17" s="195" t="s">
        <v>64</v>
      </c>
      <c r="B17" s="195" t="s">
        <v>85</v>
      </c>
    </row>
    <row r="18" spans="1:11" ht="15" customHeight="1" x14ac:dyDescent="0.2">
      <c r="A18" s="195"/>
      <c r="B18" s="195" t="s">
        <v>69</v>
      </c>
    </row>
    <row r="19" spans="1:11" ht="15" customHeight="1" x14ac:dyDescent="0.2">
      <c r="A19" s="195"/>
      <c r="B19" s="195"/>
    </row>
    <row r="20" spans="1:11" ht="15" customHeight="1" x14ac:dyDescent="0.2">
      <c r="A20" s="195" t="s">
        <v>65</v>
      </c>
      <c r="B20" s="195" t="s">
        <v>100</v>
      </c>
    </row>
    <row r="21" spans="1:11" ht="15" customHeight="1" x14ac:dyDescent="0.2">
      <c r="A21" s="195"/>
      <c r="B21" s="195" t="s">
        <v>94</v>
      </c>
    </row>
    <row r="22" spans="1:11" ht="15" customHeight="1" x14ac:dyDescent="0.2">
      <c r="A22" s="195"/>
      <c r="B22" s="195" t="s">
        <v>75</v>
      </c>
    </row>
    <row r="23" spans="1:11" ht="15" customHeight="1" x14ac:dyDescent="0.2">
      <c r="A23" s="195"/>
      <c r="B23" s="195"/>
    </row>
    <row r="24" spans="1:11" ht="15" customHeight="1" x14ac:dyDescent="0.2">
      <c r="A24" s="195"/>
      <c r="B24" s="198" t="s">
        <v>83</v>
      </c>
      <c r="C24" s="190"/>
      <c r="D24" s="190"/>
      <c r="E24" s="190"/>
      <c r="F24" s="190"/>
      <c r="G24" s="190"/>
      <c r="H24" s="190"/>
      <c r="I24" s="190"/>
      <c r="J24" s="190"/>
      <c r="K24" s="190"/>
    </row>
    <row r="25" spans="1:11" ht="15" customHeight="1" x14ac:dyDescent="0.2">
      <c r="A25" s="195"/>
      <c r="B25" s="195"/>
    </row>
    <row r="26" spans="1:11" ht="15" customHeight="1" x14ac:dyDescent="0.2">
      <c r="A26" s="195" t="s">
        <v>66</v>
      </c>
      <c r="B26" s="195" t="s">
        <v>101</v>
      </c>
    </row>
    <row r="27" spans="1:11" ht="15" customHeight="1" x14ac:dyDescent="0.2">
      <c r="A27" s="195"/>
      <c r="B27" s="195" t="s">
        <v>74</v>
      </c>
    </row>
    <row r="28" spans="1:11" ht="15" customHeight="1" x14ac:dyDescent="0.2">
      <c r="A28" s="195"/>
      <c r="B28" s="195"/>
    </row>
    <row r="29" spans="1:11" ht="15" customHeight="1" x14ac:dyDescent="0.2">
      <c r="A29" s="195" t="s">
        <v>67</v>
      </c>
      <c r="B29" s="195" t="s">
        <v>70</v>
      </c>
    </row>
    <row r="30" spans="1:11" ht="15" customHeight="1" x14ac:dyDescent="0.2">
      <c r="A30" s="195"/>
      <c r="B30" s="195"/>
    </row>
    <row r="31" spans="1:11" ht="15" customHeight="1" x14ac:dyDescent="0.2">
      <c r="A31" s="195" t="s">
        <v>68</v>
      </c>
      <c r="B31" s="195" t="s">
        <v>86</v>
      </c>
    </row>
    <row r="32" spans="1:11" ht="15" customHeight="1" x14ac:dyDescent="0.2">
      <c r="A32" s="195"/>
      <c r="B32" s="195"/>
    </row>
    <row r="33" spans="1:2" ht="15" customHeight="1" x14ac:dyDescent="0.2">
      <c r="A33" s="195" t="s">
        <v>71</v>
      </c>
      <c r="B33" s="195" t="s">
        <v>73</v>
      </c>
    </row>
    <row r="34" spans="1:2" ht="15" customHeight="1" x14ac:dyDescent="0.2">
      <c r="A34" s="195"/>
      <c r="B34" s="195" t="s">
        <v>87</v>
      </c>
    </row>
    <row r="35" spans="1:2" ht="15" customHeight="1" x14ac:dyDescent="0.2">
      <c r="A35" s="195"/>
      <c r="B35" s="195"/>
    </row>
    <row r="36" spans="1:2" ht="15" customHeight="1" x14ac:dyDescent="0.2">
      <c r="A36" s="195" t="s">
        <v>72</v>
      </c>
      <c r="B36" s="195" t="s">
        <v>88</v>
      </c>
    </row>
    <row r="37" spans="1:2" ht="15" customHeight="1" x14ac:dyDescent="0.2">
      <c r="A37" s="195"/>
      <c r="B37" s="195"/>
    </row>
    <row r="38" spans="1:2" ht="15" customHeight="1" x14ac:dyDescent="0.2">
      <c r="A38" s="195" t="s">
        <v>91</v>
      </c>
      <c r="B38" s="195" t="s">
        <v>92</v>
      </c>
    </row>
    <row r="39" spans="1:2" ht="13.95" x14ac:dyDescent="0.2">
      <c r="A39" s="195"/>
      <c r="B39" s="195"/>
    </row>
  </sheetData>
  <phoneticPr fontId="1"/>
  <pageMargins left="0.7" right="0.7" top="0.75" bottom="0.75" header="0.3" footer="0.3"/>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B5EF-9657-4467-8F83-C643AD2C269F}">
  <sheetPr>
    <tabColor rgb="FFCCFF99"/>
  </sheetPr>
  <dimension ref="A1:AD11"/>
  <sheetViews>
    <sheetView zoomScale="80" zoomScaleNormal="80" workbookViewId="0">
      <selection activeCell="B5" sqref="B5"/>
    </sheetView>
  </sheetViews>
  <sheetFormatPr defaultRowHeight="13.2" x14ac:dyDescent="0.2"/>
  <cols>
    <col min="1" max="1" width="7.5546875" customWidth="1"/>
    <col min="2" max="4" width="7.5546875" style="89" customWidth="1"/>
    <col min="5" max="5" width="15.33203125" customWidth="1"/>
    <col min="6" max="6" width="7.5546875" customWidth="1"/>
    <col min="7" max="9" width="7.5546875" style="89" customWidth="1"/>
    <col min="10" max="10" width="15.33203125" customWidth="1"/>
    <col min="11" max="11" width="7.5546875" customWidth="1"/>
    <col min="12" max="14" width="7.5546875" style="89" customWidth="1"/>
    <col min="15" max="15" width="15.33203125" customWidth="1"/>
    <col min="16" max="16" width="7.5546875" customWidth="1"/>
    <col min="17" max="19" width="7.5546875" style="89" customWidth="1"/>
    <col min="20" max="20" width="15.33203125" customWidth="1"/>
    <col min="21" max="21" width="7.5546875" customWidth="1"/>
    <col min="22" max="24" width="7.5546875" style="89" customWidth="1"/>
    <col min="25" max="25" width="15.33203125" customWidth="1"/>
    <col min="26" max="26" width="7.5546875" customWidth="1"/>
    <col min="27" max="29" width="7.5546875" style="89" customWidth="1"/>
    <col min="30" max="30" width="15.33203125" customWidth="1"/>
  </cols>
  <sheetData>
    <row r="1" spans="1:30" ht="43.5" customHeight="1" x14ac:dyDescent="0.2">
      <c r="A1" s="419" t="s">
        <v>145</v>
      </c>
    </row>
    <row r="2" spans="1:30" ht="27" customHeight="1" thickBot="1" x14ac:dyDescent="0.25">
      <c r="B2" s="428" t="str">
        <f>'１学期（拠点校指導教員）'!B1</f>
        <v>山梨　太郎</v>
      </c>
      <c r="C2" s="428"/>
      <c r="D2" s="428"/>
      <c r="E2" s="428"/>
      <c r="G2" s="429" t="str">
        <f>'１学期（拠点校指導教員）'!F1</f>
        <v>甲州　花子</v>
      </c>
      <c r="H2" s="429"/>
      <c r="I2" s="429"/>
      <c r="J2" s="429"/>
      <c r="L2" s="430" t="str">
        <f>'１学期（拠点校指導教員）'!J1</f>
        <v>笛吹　次郎</v>
      </c>
      <c r="M2" s="430"/>
      <c r="N2" s="430"/>
      <c r="O2" s="430"/>
      <c r="Q2" s="431" t="str">
        <f>'１学期（拠点校指導教員）'!N1</f>
        <v>吉田　三郎</v>
      </c>
      <c r="R2" s="431"/>
      <c r="S2" s="431"/>
      <c r="T2" s="431"/>
      <c r="V2" s="426" t="str">
        <f>'１学期（拠点校指導教員）'!R1</f>
        <v>富士　さくら</v>
      </c>
      <c r="W2" s="426"/>
      <c r="X2" s="426"/>
      <c r="Y2" s="426"/>
      <c r="AA2" s="427" t="str">
        <f>'１学期（拠点校指導教員）'!V1</f>
        <v>大月　四郎</v>
      </c>
      <c r="AB2" s="427"/>
      <c r="AC2" s="427"/>
      <c r="AD2" s="427"/>
    </row>
    <row r="3" spans="1:30" ht="18" customHeight="1" thickBot="1" x14ac:dyDescent="0.25">
      <c r="B3" s="101" t="s">
        <v>21</v>
      </c>
      <c r="C3" s="368" t="s">
        <v>131</v>
      </c>
      <c r="D3" s="370" t="s">
        <v>132</v>
      </c>
      <c r="E3" s="100"/>
      <c r="G3" s="101" t="s">
        <v>21</v>
      </c>
      <c r="H3" s="374" t="s">
        <v>131</v>
      </c>
      <c r="I3" s="370" t="s">
        <v>132</v>
      </c>
      <c r="J3" s="97"/>
      <c r="L3" s="101" t="s">
        <v>21</v>
      </c>
      <c r="M3" s="368" t="s">
        <v>131</v>
      </c>
      <c r="N3" s="370" t="s">
        <v>132</v>
      </c>
      <c r="O3" s="88"/>
      <c r="Q3" s="101" t="s">
        <v>21</v>
      </c>
      <c r="R3" s="374" t="s">
        <v>131</v>
      </c>
      <c r="S3" s="376" t="s">
        <v>132</v>
      </c>
      <c r="T3" s="88"/>
      <c r="V3" s="101" t="s">
        <v>21</v>
      </c>
      <c r="W3" s="368" t="s">
        <v>131</v>
      </c>
      <c r="X3" s="370" t="s">
        <v>132</v>
      </c>
      <c r="Y3" s="97"/>
      <c r="AA3" s="101" t="s">
        <v>21</v>
      </c>
      <c r="AB3" s="368" t="s">
        <v>131</v>
      </c>
      <c r="AC3" s="370" t="s">
        <v>132</v>
      </c>
      <c r="AD3" s="88"/>
    </row>
    <row r="4" spans="1:30" ht="18" customHeight="1" thickBot="1" x14ac:dyDescent="0.25">
      <c r="B4" s="362">
        <f>'３学期（拠点校指導教員）'!D175+'３学期（校内指導教員）'!D175</f>
        <v>0</v>
      </c>
      <c r="C4" s="369">
        <f>'３学期（拠点校指導教員）'!D175</f>
        <v>0</v>
      </c>
      <c r="D4" s="371">
        <f>'３学期（校内指導教員）'!D175</f>
        <v>0</v>
      </c>
      <c r="E4" s="363" t="s">
        <v>19</v>
      </c>
      <c r="G4" s="362">
        <f>+'３学期（拠点校指導教員）'!H175+'３学期（校内指導教員）'!H175</f>
        <v>0</v>
      </c>
      <c r="H4" s="373">
        <f>+'３学期（拠点校指導教員）'!D175</f>
        <v>0</v>
      </c>
      <c r="I4" s="371">
        <f>+'３学期（校内指導教員）'!D175</f>
        <v>0</v>
      </c>
      <c r="J4" s="364" t="s">
        <v>19</v>
      </c>
      <c r="L4" s="362">
        <f>+'３学期（拠点校指導教員）'!L175+'３学期（校内指導教員）'!L175</f>
        <v>0</v>
      </c>
      <c r="M4" s="369">
        <f>+'３学期（拠点校指導教員）'!L175</f>
        <v>0</v>
      </c>
      <c r="N4" s="371">
        <f>+'３学期（校内指導教員）'!L175</f>
        <v>0</v>
      </c>
      <c r="O4" s="364" t="s">
        <v>19</v>
      </c>
      <c r="Q4" s="362">
        <f>+'３学期（拠点校指導教員）'!P175+'３学期（校内指導教員）'!P175</f>
        <v>0</v>
      </c>
      <c r="R4" s="373">
        <f>+'３学期（拠点校指導教員）'!P175</f>
        <v>0</v>
      </c>
      <c r="S4" s="375">
        <f>+'３学期（校内指導教員）'!P175</f>
        <v>0</v>
      </c>
      <c r="T4" s="364" t="s">
        <v>19</v>
      </c>
      <c r="V4" s="362">
        <f>+'３学期（拠点校指導教員）'!T175+'３学期（校内指導教員）'!T175</f>
        <v>0</v>
      </c>
      <c r="W4" s="369">
        <f>+'３学期（拠点校指導教員）'!T175</f>
        <v>0</v>
      </c>
      <c r="X4" s="371">
        <f>+'３学期（校内指導教員）'!T175</f>
        <v>0</v>
      </c>
      <c r="Y4" s="364" t="s">
        <v>19</v>
      </c>
      <c r="AA4" s="362">
        <f>+'３学期（拠点校指導教員）'!X175+'３学期（校内指導教員）'!X175</f>
        <v>0</v>
      </c>
      <c r="AB4" s="369">
        <f>+'３学期（拠点校指導教員）'!X175</f>
        <v>0</v>
      </c>
      <c r="AC4" s="371">
        <f>+'３学期（校内指導教員）'!X175</f>
        <v>0</v>
      </c>
      <c r="AD4" s="364" t="s">
        <v>19</v>
      </c>
    </row>
    <row r="5" spans="1:30" ht="18" customHeight="1" x14ac:dyDescent="0.2">
      <c r="B5" s="263">
        <f>'３学期（拠点校指導教員）'!D176+'３学期（校内指導教員）'!D176</f>
        <v>0</v>
      </c>
      <c r="C5" s="377">
        <f>'３学期（拠点校指導教員）'!D176</f>
        <v>0</v>
      </c>
      <c r="D5" s="372">
        <f>'３学期（校内指導教員）'!D176</f>
        <v>0</v>
      </c>
      <c r="E5" s="264" t="s">
        <v>13</v>
      </c>
      <c r="G5" s="263">
        <f>+'３学期（拠点校指導教員）'!H176+'３学期（校内指導教員）'!H176</f>
        <v>0</v>
      </c>
      <c r="H5" s="367">
        <f>+'３学期（拠点校指導教員）'!D176</f>
        <v>0</v>
      </c>
      <c r="I5" s="366">
        <f>+'３学期（校内指導教員）'!D176</f>
        <v>0</v>
      </c>
      <c r="J5" s="265" t="s">
        <v>13</v>
      </c>
      <c r="L5" s="263">
        <f>+'３学期（拠点校指導教員）'!L176+'３学期（校内指導教員）'!L176</f>
        <v>0</v>
      </c>
      <c r="M5" s="377">
        <f>+'３学期（拠点校指導教員）'!L176</f>
        <v>0</v>
      </c>
      <c r="N5" s="372">
        <f>+'３学期（校内指導教員）'!L176</f>
        <v>0</v>
      </c>
      <c r="O5" s="265" t="s">
        <v>13</v>
      </c>
      <c r="Q5" s="263">
        <f>+'３学期（拠点校指導教員）'!P176+'３学期（校内指導教員）'!P176</f>
        <v>0</v>
      </c>
      <c r="R5" s="367">
        <f>+'３学期（拠点校指導教員）'!P176</f>
        <v>0</v>
      </c>
      <c r="S5" s="366">
        <f>+'３学期（校内指導教員）'!P176</f>
        <v>0</v>
      </c>
      <c r="T5" s="265" t="s">
        <v>13</v>
      </c>
      <c r="V5" s="263">
        <f>+'３学期（拠点校指導教員）'!T176+'３学期（校内指導教員）'!T176</f>
        <v>0</v>
      </c>
      <c r="W5" s="367">
        <f>+'３学期（拠点校指導教員）'!T176</f>
        <v>0</v>
      </c>
      <c r="X5" s="372">
        <f>+'３学期（校内指導教員）'!T176</f>
        <v>0</v>
      </c>
      <c r="Y5" s="265" t="s">
        <v>13</v>
      </c>
      <c r="AA5" s="263">
        <f>+'３学期（拠点校指導教員）'!X176+'３学期（校内指導教員）'!X176</f>
        <v>0</v>
      </c>
      <c r="AB5" s="367">
        <f>+'３学期（拠点校指導教員）'!X176</f>
        <v>0</v>
      </c>
      <c r="AC5" s="366">
        <f>+'３学期（校内指導教員）'!X176</f>
        <v>0</v>
      </c>
      <c r="AD5" s="265" t="s">
        <v>13</v>
      </c>
    </row>
    <row r="6" spans="1:30" ht="18" customHeight="1" x14ac:dyDescent="0.2">
      <c r="B6" s="263">
        <f>'３学期（拠点校指導教員）'!D177+'３学期（校内指導教員）'!D177</f>
        <v>0</v>
      </c>
      <c r="C6" s="359">
        <f>'３学期（拠点校指導教員）'!D177</f>
        <v>0</v>
      </c>
      <c r="D6" s="88">
        <f>'３学期（校内指導教員）'!D177</f>
        <v>0</v>
      </c>
      <c r="E6" s="264" t="s">
        <v>14</v>
      </c>
      <c r="G6" s="266">
        <f>+'３学期（拠点校指導教員）'!H177+'３学期（校内指導教員）'!H177</f>
        <v>0</v>
      </c>
      <c r="H6" s="359">
        <f>+'３学期（拠点校指導教員）'!D177</f>
        <v>0</v>
      </c>
      <c r="I6" s="88">
        <f>+'３学期（校内指導教員）'!D177</f>
        <v>0</v>
      </c>
      <c r="J6" s="267" t="s">
        <v>14</v>
      </c>
      <c r="L6" s="266">
        <f>+'３学期（拠点校指導教員）'!L177+'３学期（校内指導教員）'!L177</f>
        <v>0</v>
      </c>
      <c r="M6" s="359">
        <f>+'３学期（拠点校指導教員）'!L177</f>
        <v>0</v>
      </c>
      <c r="N6" s="88">
        <f>+'３学期（校内指導教員）'!L177</f>
        <v>0</v>
      </c>
      <c r="O6" s="267" t="s">
        <v>14</v>
      </c>
      <c r="Q6" s="266">
        <f>+'３学期（拠点校指導教員）'!P177+'３学期（校内指導教員）'!P177</f>
        <v>0</v>
      </c>
      <c r="R6" s="359">
        <f>+'３学期（拠点校指導教員）'!P177</f>
        <v>0</v>
      </c>
      <c r="S6" s="365">
        <f>+'３学期（校内指導教員）'!P177</f>
        <v>0</v>
      </c>
      <c r="T6" s="265" t="s">
        <v>14</v>
      </c>
      <c r="V6" s="266">
        <f>+'３学期（拠点校指導教員）'!T177+'３学期（校内指導教員）'!T177</f>
        <v>0</v>
      </c>
      <c r="W6" s="359">
        <f>+'３学期（拠点校指導教員）'!T177</f>
        <v>0</v>
      </c>
      <c r="X6" s="88">
        <f>+'３学期（校内指導教員）'!T177</f>
        <v>0</v>
      </c>
      <c r="Y6" s="267" t="s">
        <v>14</v>
      </c>
      <c r="AA6" s="266">
        <f>+'３学期（拠点校指導教員）'!X177+'３学期（校内指導教員）'!X177</f>
        <v>0</v>
      </c>
      <c r="AB6" s="359">
        <f>+'３学期（拠点校指導教員）'!X177</f>
        <v>0</v>
      </c>
      <c r="AC6" s="88">
        <f>+'３学期（校内指導教員）'!X177</f>
        <v>0</v>
      </c>
      <c r="AD6" s="264" t="s">
        <v>14</v>
      </c>
    </row>
    <row r="7" spans="1:30" ht="18" customHeight="1" x14ac:dyDescent="0.2">
      <c r="B7" s="268">
        <f>'３学期（拠点校指導教員）'!D178+'３学期（校内指導教員）'!D178</f>
        <v>0</v>
      </c>
      <c r="C7" s="359">
        <f>'３学期（拠点校指導教員）'!D178</f>
        <v>0</v>
      </c>
      <c r="D7" s="88">
        <f>'３学期（校内指導教員）'!D178</f>
        <v>0</v>
      </c>
      <c r="E7" s="269" t="s">
        <v>97</v>
      </c>
      <c r="G7" s="263">
        <f>+'３学期（拠点校指導教員）'!H178+'３学期（校内指導教員）'!H178</f>
        <v>0</v>
      </c>
      <c r="H7" s="359">
        <f>+'３学期（拠点校指導教員）'!D178</f>
        <v>0</v>
      </c>
      <c r="I7" s="365">
        <f>+'３学期（校内指導教員）'!D178</f>
        <v>0</v>
      </c>
      <c r="J7" s="265" t="s">
        <v>97</v>
      </c>
      <c r="L7" s="263">
        <f>+'３学期（拠点校指導教員）'!L178+'３学期（校内指導教員）'!L178</f>
        <v>0</v>
      </c>
      <c r="M7" s="359">
        <f>+'３学期（拠点校指導教員）'!L178</f>
        <v>0</v>
      </c>
      <c r="N7" s="365">
        <f>+'３学期（校内指導教員）'!L178</f>
        <v>0</v>
      </c>
      <c r="O7" s="265" t="s">
        <v>97</v>
      </c>
      <c r="Q7" s="263">
        <f>+'３学期（拠点校指導教員）'!P178+'３学期（校内指導教員）'!P178</f>
        <v>0</v>
      </c>
      <c r="R7" s="359">
        <f>+'３学期（拠点校指導教員）'!P178</f>
        <v>0</v>
      </c>
      <c r="S7" s="88">
        <f>+'３学期（校内指導教員）'!P178</f>
        <v>0</v>
      </c>
      <c r="T7" s="270" t="s">
        <v>97</v>
      </c>
      <c r="V7" s="263">
        <f>+'３学期（拠点校指導教員）'!T178+'３学期（校内指導教員）'!T178</f>
        <v>0</v>
      </c>
      <c r="W7" s="359">
        <f>+'３学期（拠点校指導教員）'!T178</f>
        <v>0</v>
      </c>
      <c r="X7" s="365">
        <f>+'３学期（校内指導教員）'!T178</f>
        <v>0</v>
      </c>
      <c r="Y7" s="265" t="s">
        <v>97</v>
      </c>
      <c r="AA7" s="263">
        <f>+'３学期（拠点校指導教員）'!X178+'３学期（校内指導教員）'!X178</f>
        <v>0</v>
      </c>
      <c r="AB7" s="359">
        <f>+'３学期（拠点校指導教員）'!X178</f>
        <v>0</v>
      </c>
      <c r="AC7" s="88">
        <f>+'３学期（校内指導教員）'!X178</f>
        <v>0</v>
      </c>
      <c r="AD7" s="270" t="s">
        <v>97</v>
      </c>
    </row>
    <row r="8" spans="1:30" ht="18" customHeight="1" x14ac:dyDescent="0.2">
      <c r="B8" s="263">
        <f>'３学期（拠点校指導教員）'!D179+'３学期（校内指導教員）'!D179</f>
        <v>0</v>
      </c>
      <c r="C8" s="359">
        <f>'３学期（拠点校指導教員）'!D179</f>
        <v>0</v>
      </c>
      <c r="D8" s="88">
        <f>'３学期（校内指導教員）'!D179</f>
        <v>0</v>
      </c>
      <c r="E8" s="264" t="s">
        <v>16</v>
      </c>
      <c r="G8" s="263">
        <f>+'３学期（拠点校指導教員）'!H179+'３学期（校内指導教員）'!H179</f>
        <v>0</v>
      </c>
      <c r="H8" s="359">
        <f>+'３学期（拠点校指導教員）'!D179</f>
        <v>0</v>
      </c>
      <c r="I8" s="88">
        <f>+'３学期（校内指導教員）'!D179</f>
        <v>0</v>
      </c>
      <c r="J8" s="265" t="s">
        <v>16</v>
      </c>
      <c r="L8" s="263">
        <f>+'３学期（拠点校指導教員）'!L179+'３学期（校内指導教員）'!L179</f>
        <v>0</v>
      </c>
      <c r="M8" s="359">
        <f>+'３学期（拠点校指導教員）'!L179</f>
        <v>0</v>
      </c>
      <c r="N8" s="88">
        <f>+'３学期（校内指導教員）'!L179</f>
        <v>0</v>
      </c>
      <c r="O8" s="265" t="s">
        <v>16</v>
      </c>
      <c r="Q8" s="263">
        <f>+'３学期（拠点校指導教員）'!P179+'３学期（校内指導教員）'!P179</f>
        <v>0</v>
      </c>
      <c r="R8" s="359">
        <f>+'３学期（拠点校指導教員）'!P179</f>
        <v>0</v>
      </c>
      <c r="S8" s="88">
        <f>+'３学期（校内指導教員）'!P179</f>
        <v>0</v>
      </c>
      <c r="T8" s="265" t="s">
        <v>16</v>
      </c>
      <c r="V8" s="263">
        <f>+'３学期（拠点校指導教員）'!T179+'３学期（校内指導教員）'!T179</f>
        <v>0</v>
      </c>
      <c r="W8" s="359">
        <f>+'３学期（拠点校指導教員）'!T179</f>
        <v>0</v>
      </c>
      <c r="X8" s="88">
        <f>+'３学期（校内指導教員）'!T179</f>
        <v>0</v>
      </c>
      <c r="Y8" s="265" t="s">
        <v>16</v>
      </c>
      <c r="AA8" s="263">
        <f>+'３学期（拠点校指導教員）'!X179+'３学期（校内指導教員）'!X179</f>
        <v>0</v>
      </c>
      <c r="AB8" s="359">
        <f>+'３学期（拠点校指導教員）'!X179</f>
        <v>0</v>
      </c>
      <c r="AC8" s="88">
        <f>+'３学期（校内指導教員）'!X179</f>
        <v>0</v>
      </c>
      <c r="AD8" s="265" t="s">
        <v>16</v>
      </c>
    </row>
    <row r="9" spans="1:30" ht="18" customHeight="1" x14ac:dyDescent="0.2">
      <c r="B9" s="263">
        <f>'３学期（拠点校指導教員）'!D180+'３学期（校内指導教員）'!D180</f>
        <v>0</v>
      </c>
      <c r="C9" s="359">
        <f>'３学期（拠点校指導教員）'!D180</f>
        <v>0</v>
      </c>
      <c r="D9" s="88">
        <f>'３学期（校内指導教員）'!D180</f>
        <v>0</v>
      </c>
      <c r="E9" s="264" t="s">
        <v>17</v>
      </c>
      <c r="G9" s="263">
        <f>+'３学期（拠点校指導教員）'!H180+'３学期（校内指導教員）'!H180</f>
        <v>0</v>
      </c>
      <c r="H9" s="359">
        <f>+'３学期（拠点校指導教員）'!D180</f>
        <v>0</v>
      </c>
      <c r="I9" s="88">
        <f>+'３学期（校内指導教員）'!D180</f>
        <v>0</v>
      </c>
      <c r="J9" s="265" t="s">
        <v>17</v>
      </c>
      <c r="L9" s="263">
        <f>+'３学期（拠点校指導教員）'!L180+'３学期（校内指導教員）'!L180</f>
        <v>0</v>
      </c>
      <c r="M9" s="359">
        <f>+'３学期（拠点校指導教員）'!L180</f>
        <v>0</v>
      </c>
      <c r="N9" s="88">
        <f>+'３学期（校内指導教員）'!L180</f>
        <v>0</v>
      </c>
      <c r="O9" s="265" t="s">
        <v>17</v>
      </c>
      <c r="Q9" s="263">
        <f>+'３学期（拠点校指導教員）'!P180+'３学期（校内指導教員）'!P180</f>
        <v>0</v>
      </c>
      <c r="R9" s="359">
        <f>+'３学期（拠点校指導教員）'!P180</f>
        <v>0</v>
      </c>
      <c r="S9" s="88">
        <f>+'３学期（校内指導教員）'!P180</f>
        <v>0</v>
      </c>
      <c r="T9" s="265" t="s">
        <v>17</v>
      </c>
      <c r="V9" s="263">
        <f>+'３学期（拠点校指導教員）'!T180+'３学期（校内指導教員）'!T180</f>
        <v>0</v>
      </c>
      <c r="W9" s="359">
        <f>+'３学期（拠点校指導教員）'!T180</f>
        <v>0</v>
      </c>
      <c r="X9" s="88">
        <f>+'３学期（校内指導教員）'!T180</f>
        <v>0</v>
      </c>
      <c r="Y9" s="265" t="s">
        <v>17</v>
      </c>
      <c r="AA9" s="263">
        <f>+'３学期（拠点校指導教員）'!X180+'３学期（校内指導教員）'!X180</f>
        <v>0</v>
      </c>
      <c r="AB9" s="359">
        <f>+'３学期（拠点校指導教員）'!X180</f>
        <v>0</v>
      </c>
      <c r="AC9" s="88">
        <f>+'３学期（校内指導教員）'!X180</f>
        <v>0</v>
      </c>
      <c r="AD9" s="265" t="s">
        <v>17</v>
      </c>
    </row>
    <row r="10" spans="1:30" ht="18" customHeight="1" x14ac:dyDescent="0.2">
      <c r="B10" s="263">
        <f>'３学期（拠点校指導教員）'!D181+'３学期（校内指導教員）'!D181</f>
        <v>0</v>
      </c>
      <c r="C10" s="359">
        <f>'３学期（拠点校指導教員）'!D181</f>
        <v>0</v>
      </c>
      <c r="D10" s="88">
        <f>'３学期（校内指導教員）'!D181</f>
        <v>0</v>
      </c>
      <c r="E10" s="264" t="s">
        <v>18</v>
      </c>
      <c r="G10" s="263">
        <f>+'３学期（拠点校指導教員）'!H181+'３学期（校内指導教員）'!H181</f>
        <v>0</v>
      </c>
      <c r="H10" s="359">
        <f>+'３学期（拠点校指導教員）'!D181</f>
        <v>0</v>
      </c>
      <c r="I10" s="88">
        <f>+'３学期（校内指導教員）'!D181</f>
        <v>0</v>
      </c>
      <c r="J10" s="265" t="s">
        <v>18</v>
      </c>
      <c r="L10" s="263">
        <f>+'３学期（拠点校指導教員）'!L181+'３学期（校内指導教員）'!L181</f>
        <v>0</v>
      </c>
      <c r="M10" s="359">
        <f>+'３学期（拠点校指導教員）'!L181</f>
        <v>0</v>
      </c>
      <c r="N10" s="88">
        <f>+'３学期（校内指導教員）'!L181</f>
        <v>0</v>
      </c>
      <c r="O10" s="265" t="s">
        <v>18</v>
      </c>
      <c r="Q10" s="263">
        <f>+'３学期（拠点校指導教員）'!P181+'３学期（校内指導教員）'!P181</f>
        <v>0</v>
      </c>
      <c r="R10" s="359">
        <f>+'３学期（拠点校指導教員）'!P181</f>
        <v>0</v>
      </c>
      <c r="S10" s="88">
        <f>+'３学期（校内指導教員）'!P181</f>
        <v>0</v>
      </c>
      <c r="T10" s="265" t="s">
        <v>18</v>
      </c>
      <c r="V10" s="263">
        <f>+'３学期（拠点校指導教員）'!T181+'３学期（校内指導教員）'!T181</f>
        <v>0</v>
      </c>
      <c r="W10" s="359">
        <f>+'３学期（拠点校指導教員）'!T181</f>
        <v>0</v>
      </c>
      <c r="X10" s="88">
        <f>+'３学期（校内指導教員）'!T181</f>
        <v>0</v>
      </c>
      <c r="Y10" s="265" t="s">
        <v>18</v>
      </c>
      <c r="AA10" s="263">
        <f>+'３学期（拠点校指導教員）'!X181+'３学期（校内指導教員）'!X181</f>
        <v>0</v>
      </c>
      <c r="AB10" s="359">
        <f>+'３学期（拠点校指導教員）'!X181</f>
        <v>0</v>
      </c>
      <c r="AC10" s="88">
        <f>+'３学期（校内指導教員）'!X181</f>
        <v>0</v>
      </c>
      <c r="AD10" s="265" t="s">
        <v>18</v>
      </c>
    </row>
    <row r="11" spans="1:30" ht="33.450000000000003" customHeight="1" thickBot="1" x14ac:dyDescent="0.25">
      <c r="B11" s="313">
        <f>SUM(B4:B10)</f>
        <v>0</v>
      </c>
      <c r="C11" s="360">
        <f>SUM(C4:C10)</f>
        <v>0</v>
      </c>
      <c r="D11" s="361">
        <f>SUM(D4:D10)</f>
        <v>0</v>
      </c>
      <c r="E11" s="314" t="s">
        <v>129</v>
      </c>
      <c r="G11" s="313">
        <f>SUM(G4:G10)</f>
        <v>0</v>
      </c>
      <c r="H11" s="360">
        <f>SUM(H4:H10)</f>
        <v>0</v>
      </c>
      <c r="I11" s="361">
        <f>SUM(I4:I10)</f>
        <v>0</v>
      </c>
      <c r="J11" s="315" t="s">
        <v>130</v>
      </c>
      <c r="L11" s="313">
        <f>SUM(L4:L10)</f>
        <v>0</v>
      </c>
      <c r="M11" s="360">
        <f>SUM(M4:M10)</f>
        <v>0</v>
      </c>
      <c r="N11" s="361">
        <f>SUM(N4:N10)</f>
        <v>0</v>
      </c>
      <c r="O11" s="315" t="s">
        <v>130</v>
      </c>
      <c r="Q11" s="313">
        <f>SUM(Q4:Q10)</f>
        <v>0</v>
      </c>
      <c r="R11" s="360">
        <f>SUM(R4:R10)</f>
        <v>0</v>
      </c>
      <c r="S11" s="361">
        <f>SUM(S4:S10)</f>
        <v>0</v>
      </c>
      <c r="T11" s="315" t="s">
        <v>130</v>
      </c>
      <c r="V11" s="313">
        <f>SUM(V4:V10)</f>
        <v>0</v>
      </c>
      <c r="W11" s="360">
        <f>SUM(W4:W10)</f>
        <v>0</v>
      </c>
      <c r="X11" s="361">
        <f>SUM(X4:X10)</f>
        <v>0</v>
      </c>
      <c r="Y11" s="315" t="s">
        <v>130</v>
      </c>
      <c r="AA11" s="313">
        <f>SUM(AA4:AA10)</f>
        <v>0</v>
      </c>
      <c r="AB11" s="360">
        <f>SUM(AB4:AB10)</f>
        <v>0</v>
      </c>
      <c r="AC11" s="361">
        <f>SUM(AC4:AC10)</f>
        <v>0</v>
      </c>
      <c r="AD11" s="315" t="s">
        <v>130</v>
      </c>
    </row>
  </sheetData>
  <mergeCells count="6">
    <mergeCell ref="V2:Y2"/>
    <mergeCell ref="AA2:AD2"/>
    <mergeCell ref="B2:E2"/>
    <mergeCell ref="G2:J2"/>
    <mergeCell ref="L2:O2"/>
    <mergeCell ref="Q2:T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DF7"/>
  </sheetPr>
  <dimension ref="A1:FX229"/>
  <sheetViews>
    <sheetView view="pageBreakPreview" zoomScale="60" zoomScaleNormal="80" workbookViewId="0">
      <selection activeCell="B2" sqref="B2:AC2"/>
    </sheetView>
  </sheetViews>
  <sheetFormatPr defaultRowHeight="13.2" x14ac:dyDescent="0.2"/>
  <cols>
    <col min="1" max="1" width="6.88671875" customWidth="1"/>
    <col min="2" max="4" width="5" customWidth="1"/>
    <col min="5" max="5" width="15.6640625" customWidth="1"/>
    <col min="6" max="8" width="5" customWidth="1"/>
    <col min="9" max="9" width="15.6640625" customWidth="1"/>
    <col min="10" max="12" width="5" customWidth="1"/>
    <col min="13" max="13" width="15.6640625" customWidth="1"/>
    <col min="14" max="16" width="5" customWidth="1"/>
    <col min="17" max="17" width="15.6640625" customWidth="1"/>
    <col min="18" max="20" width="5" customWidth="1"/>
    <col min="21" max="21" width="16.33203125" customWidth="1"/>
    <col min="22" max="22" width="5" customWidth="1"/>
    <col min="23" max="24" width="5" style="94" customWidth="1"/>
    <col min="25" max="25" width="16.33203125" style="94" customWidth="1"/>
    <col min="26" max="28" width="5" style="94" customWidth="1"/>
    <col min="29" max="29" width="16.33203125" style="94" customWidth="1"/>
    <col min="30" max="172" width="9" style="94"/>
  </cols>
  <sheetData>
    <row r="1" spans="1:180" ht="14.25" customHeight="1" thickTop="1" x14ac:dyDescent="0.2">
      <c r="A1" s="85" t="s">
        <v>33</v>
      </c>
      <c r="B1" s="453" t="s">
        <v>115</v>
      </c>
      <c r="C1" s="454"/>
      <c r="D1" s="455"/>
      <c r="E1" s="19" t="s">
        <v>125</v>
      </c>
      <c r="F1" s="456" t="s">
        <v>117</v>
      </c>
      <c r="G1" s="457"/>
      <c r="H1" s="458"/>
      <c r="I1" s="32" t="s">
        <v>125</v>
      </c>
      <c r="J1" s="459" t="s">
        <v>118</v>
      </c>
      <c r="K1" s="460"/>
      <c r="L1" s="461"/>
      <c r="M1" s="273" t="s">
        <v>126</v>
      </c>
      <c r="N1" s="462" t="s">
        <v>120</v>
      </c>
      <c r="O1" s="463"/>
      <c r="P1" s="464"/>
      <c r="Q1" s="34" t="s">
        <v>126</v>
      </c>
      <c r="R1" s="468" t="s">
        <v>121</v>
      </c>
      <c r="S1" s="469"/>
      <c r="T1" s="470"/>
      <c r="U1" s="275" t="s">
        <v>127</v>
      </c>
      <c r="V1" s="471" t="s">
        <v>123</v>
      </c>
      <c r="W1" s="472"/>
      <c r="X1" s="473"/>
      <c r="Y1" s="285" t="s">
        <v>128</v>
      </c>
      <c r="Z1" s="465"/>
      <c r="AA1" s="466"/>
      <c r="AB1" s="467"/>
      <c r="AC1" s="3"/>
      <c r="AD1" s="85"/>
      <c r="FQ1" s="94"/>
      <c r="FR1" s="94"/>
      <c r="FS1" s="94"/>
      <c r="FT1" s="94"/>
      <c r="FU1" s="94"/>
      <c r="FV1" s="94"/>
      <c r="FW1" s="94"/>
      <c r="FX1" s="94"/>
    </row>
    <row r="2" spans="1:180" ht="14.25" customHeight="1" x14ac:dyDescent="0.2">
      <c r="A2" s="86"/>
      <c r="B2" s="493" t="s">
        <v>116</v>
      </c>
      <c r="C2" s="494"/>
      <c r="D2" s="495"/>
      <c r="E2" s="18">
        <v>46111</v>
      </c>
      <c r="F2" s="435" t="s">
        <v>116</v>
      </c>
      <c r="G2" s="436"/>
      <c r="H2" s="437"/>
      <c r="I2" s="29">
        <v>46111</v>
      </c>
      <c r="J2" s="438" t="s">
        <v>119</v>
      </c>
      <c r="K2" s="439"/>
      <c r="L2" s="440"/>
      <c r="M2" s="274">
        <v>46112</v>
      </c>
      <c r="N2" s="441" t="s">
        <v>119</v>
      </c>
      <c r="O2" s="442"/>
      <c r="P2" s="443"/>
      <c r="Q2" s="33">
        <v>46112</v>
      </c>
      <c r="R2" s="447" t="s">
        <v>122</v>
      </c>
      <c r="S2" s="448"/>
      <c r="T2" s="449"/>
      <c r="U2" s="276">
        <v>46113</v>
      </c>
      <c r="V2" s="450" t="s">
        <v>124</v>
      </c>
      <c r="W2" s="451"/>
      <c r="X2" s="452"/>
      <c r="Y2" s="286">
        <v>46114</v>
      </c>
      <c r="Z2" s="444" t="s">
        <v>56</v>
      </c>
      <c r="AA2" s="445"/>
      <c r="AB2" s="446"/>
      <c r="AC2" s="4">
        <v>46115</v>
      </c>
      <c r="AD2" s="86"/>
      <c r="FQ2" s="94"/>
      <c r="FR2" s="94"/>
      <c r="FS2" s="94"/>
      <c r="FT2" s="94"/>
      <c r="FU2" s="94"/>
      <c r="FV2" s="94"/>
      <c r="FW2" s="94"/>
      <c r="FX2" s="94"/>
    </row>
    <row r="3" spans="1:180" ht="14.25" customHeight="1" x14ac:dyDescent="0.2">
      <c r="A3" s="91" t="s">
        <v>10</v>
      </c>
      <c r="B3" s="5" t="s">
        <v>0</v>
      </c>
      <c r="C3" s="1" t="s">
        <v>1</v>
      </c>
      <c r="D3" s="191"/>
      <c r="E3" s="6" t="s">
        <v>2</v>
      </c>
      <c r="F3" s="25" t="s">
        <v>0</v>
      </c>
      <c r="G3" s="1" t="s">
        <v>1</v>
      </c>
      <c r="H3" s="191"/>
      <c r="I3" s="2" t="s">
        <v>2</v>
      </c>
      <c r="J3" s="5" t="s">
        <v>0</v>
      </c>
      <c r="K3" s="1" t="s">
        <v>1</v>
      </c>
      <c r="L3" s="191"/>
      <c r="M3" s="6" t="s">
        <v>2</v>
      </c>
      <c r="N3" s="25" t="s">
        <v>0</v>
      </c>
      <c r="O3" s="1" t="s">
        <v>1</v>
      </c>
      <c r="P3" s="191"/>
      <c r="Q3" s="6" t="s">
        <v>2</v>
      </c>
      <c r="R3" s="25" t="s">
        <v>0</v>
      </c>
      <c r="S3" s="1" t="s">
        <v>1</v>
      </c>
      <c r="T3" s="191"/>
      <c r="U3" s="2"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6"/>
      <c r="F4" s="25"/>
      <c r="G4" s="1"/>
      <c r="H4" s="2"/>
      <c r="I4" s="30"/>
      <c r="J4" s="5"/>
      <c r="K4" s="1"/>
      <c r="L4" s="2"/>
      <c r="M4" s="6"/>
      <c r="N4" s="25"/>
      <c r="O4" s="1"/>
      <c r="P4" s="2"/>
      <c r="Q4" s="7"/>
      <c r="R4" s="25"/>
      <c r="S4" s="1"/>
      <c r="T4" s="2"/>
      <c r="U4" s="30"/>
      <c r="V4" s="5"/>
      <c r="W4" s="1"/>
      <c r="X4" s="2"/>
      <c r="Y4" s="6"/>
      <c r="Z4" s="5"/>
      <c r="AA4" s="1"/>
      <c r="AB4" s="2"/>
      <c r="AC4" s="232"/>
      <c r="AD4" s="91">
        <v>1</v>
      </c>
      <c r="FQ4" s="94"/>
      <c r="FR4" s="94"/>
      <c r="FS4" s="94"/>
      <c r="FT4" s="94"/>
      <c r="FU4" s="94"/>
      <c r="FV4" s="94"/>
      <c r="FW4" s="94"/>
      <c r="FX4" s="94"/>
    </row>
    <row r="5" spans="1:180" s="15" customFormat="1" ht="30" customHeight="1" x14ac:dyDescent="0.2">
      <c r="A5" s="92">
        <v>2</v>
      </c>
      <c r="B5" s="11"/>
      <c r="C5" s="12"/>
      <c r="D5" s="10"/>
      <c r="E5" s="136"/>
      <c r="F5" s="26"/>
      <c r="G5" s="12"/>
      <c r="H5" s="10"/>
      <c r="I5" s="136"/>
      <c r="J5" s="11"/>
      <c r="K5" s="12"/>
      <c r="L5" s="10"/>
      <c r="M5" s="136"/>
      <c r="N5" s="26"/>
      <c r="O5" s="12"/>
      <c r="P5" s="10"/>
      <c r="Q5" s="136"/>
      <c r="R5" s="26"/>
      <c r="S5" s="12"/>
      <c r="T5" s="10"/>
      <c r="U5" s="136"/>
      <c r="V5" s="11"/>
      <c r="W5" s="12"/>
      <c r="X5" s="10"/>
      <c r="Y5" s="136"/>
      <c r="Z5" s="11"/>
      <c r="AA5" s="12"/>
      <c r="AB5" s="10"/>
      <c r="AC5" s="135"/>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6"/>
      <c r="F6" s="25"/>
      <c r="G6" s="1"/>
      <c r="H6" s="2"/>
      <c r="I6" s="137"/>
      <c r="J6" s="5"/>
      <c r="K6" s="1"/>
      <c r="L6" s="2"/>
      <c r="M6" s="7"/>
      <c r="N6" s="5"/>
      <c r="O6" s="1"/>
      <c r="P6" s="2"/>
      <c r="Q6" s="7"/>
      <c r="R6" s="25"/>
      <c r="S6" s="1"/>
      <c r="T6" s="2"/>
      <c r="U6" s="137"/>
      <c r="V6" s="5"/>
      <c r="W6" s="1"/>
      <c r="X6" s="2"/>
      <c r="Y6" s="7"/>
      <c r="Z6" s="5"/>
      <c r="AA6" s="1"/>
      <c r="AB6" s="2"/>
      <c r="AC6" s="139"/>
      <c r="AD6" s="91">
        <v>3</v>
      </c>
      <c r="FQ6" s="94"/>
      <c r="FR6" s="94"/>
      <c r="FS6" s="94"/>
      <c r="FT6" s="94"/>
      <c r="FU6" s="94"/>
      <c r="FV6" s="94"/>
      <c r="FW6" s="94"/>
      <c r="FX6" s="94"/>
    </row>
    <row r="7" spans="1:180" s="15" customFormat="1" ht="30" customHeight="1" x14ac:dyDescent="0.2">
      <c r="A7" s="92">
        <v>4</v>
      </c>
      <c r="B7" s="11"/>
      <c r="C7" s="12"/>
      <c r="D7" s="10"/>
      <c r="E7" s="14"/>
      <c r="F7" s="26"/>
      <c r="G7" s="12"/>
      <c r="H7" s="10"/>
      <c r="I7" s="14"/>
      <c r="J7" s="11"/>
      <c r="K7" s="12"/>
      <c r="L7" s="10"/>
      <c r="M7" s="14"/>
      <c r="N7" s="11"/>
      <c r="O7" s="12"/>
      <c r="P7" s="10"/>
      <c r="Q7" s="14"/>
      <c r="R7" s="26"/>
      <c r="S7" s="12"/>
      <c r="T7" s="10"/>
      <c r="U7" s="14"/>
      <c r="V7" s="11"/>
      <c r="W7" s="12"/>
      <c r="X7" s="10"/>
      <c r="Y7" s="14"/>
      <c r="Z7" s="11"/>
      <c r="AA7" s="12"/>
      <c r="AB7" s="10"/>
      <c r="AC7" s="140"/>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133"/>
      <c r="F8" s="25"/>
      <c r="G8" s="1"/>
      <c r="H8" s="2"/>
      <c r="I8" s="2"/>
      <c r="J8" s="5"/>
      <c r="K8" s="1"/>
      <c r="L8" s="2"/>
      <c r="M8" s="7"/>
      <c r="N8" s="25"/>
      <c r="O8" s="1"/>
      <c r="P8" s="2"/>
      <c r="Q8" s="133"/>
      <c r="R8" s="25"/>
      <c r="S8" s="1"/>
      <c r="T8" s="2"/>
      <c r="U8" s="2"/>
      <c r="V8" s="5"/>
      <c r="W8" s="1"/>
      <c r="X8" s="2"/>
      <c r="Y8" s="7"/>
      <c r="Z8" s="5"/>
      <c r="AA8" s="1"/>
      <c r="AB8" s="2"/>
      <c r="AC8" s="133"/>
      <c r="AD8" s="91">
        <v>5</v>
      </c>
      <c r="FQ8" s="94"/>
      <c r="FR8" s="94"/>
      <c r="FS8" s="94"/>
      <c r="FT8" s="94"/>
      <c r="FU8" s="94"/>
      <c r="FV8" s="94"/>
      <c r="FW8" s="94"/>
      <c r="FX8" s="94"/>
    </row>
    <row r="9" spans="1:180" s="15" customFormat="1" ht="30" customHeight="1" x14ac:dyDescent="0.2">
      <c r="A9" s="92">
        <v>6</v>
      </c>
      <c r="B9" s="11"/>
      <c r="C9" s="12"/>
      <c r="D9" s="10"/>
      <c r="E9" s="138"/>
      <c r="F9" s="26"/>
      <c r="G9" s="12"/>
      <c r="H9" s="10"/>
      <c r="I9" s="10"/>
      <c r="J9" s="11"/>
      <c r="K9" s="12"/>
      <c r="L9" s="10"/>
      <c r="M9" s="13"/>
      <c r="N9" s="26"/>
      <c r="O9" s="12"/>
      <c r="P9" s="10"/>
      <c r="Q9" s="13"/>
      <c r="R9" s="26"/>
      <c r="S9" s="12"/>
      <c r="T9" s="10"/>
      <c r="U9" s="10"/>
      <c r="V9" s="11"/>
      <c r="W9" s="12"/>
      <c r="X9" s="10"/>
      <c r="Y9" s="13"/>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35"/>
      <c r="C10" s="36"/>
      <c r="D10" s="41"/>
      <c r="E10" s="37"/>
      <c r="F10" s="38"/>
      <c r="G10" s="36"/>
      <c r="H10" s="41"/>
      <c r="I10" s="39"/>
      <c r="J10" s="35"/>
      <c r="K10" s="36"/>
      <c r="L10" s="41"/>
      <c r="M10" s="37"/>
      <c r="N10" s="38"/>
      <c r="O10" s="36"/>
      <c r="P10" s="41"/>
      <c r="Q10" s="37"/>
      <c r="R10" s="38"/>
      <c r="S10" s="36"/>
      <c r="T10" s="41"/>
      <c r="U10" s="39"/>
      <c r="V10" s="35"/>
      <c r="W10" s="36"/>
      <c r="X10" s="41"/>
      <c r="Y10" s="37"/>
      <c r="Z10" s="35"/>
      <c r="AA10" s="36"/>
      <c r="AB10" s="41"/>
      <c r="AC10" s="134"/>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44"/>
      <c r="R11" s="52">
        <f>SUM(R4:R10)</f>
        <v>0</v>
      </c>
      <c r="S11" s="43">
        <f>SUM(S4:S10)</f>
        <v>0</v>
      </c>
      <c r="T11" s="51"/>
      <c r="U11" s="51"/>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32</v>
      </c>
      <c r="B12" s="16" t="str">
        <f>$B$1</f>
        <v>山梨　太郎</v>
      </c>
      <c r="C12" s="17"/>
      <c r="D12" s="17"/>
      <c r="E12" s="45" t="str">
        <f>E1</f>
        <v>月曜日</v>
      </c>
      <c r="F12" s="46" t="str">
        <f>F1</f>
        <v>甲州　花子</v>
      </c>
      <c r="G12" s="46"/>
      <c r="H12" s="46"/>
      <c r="I12" s="47" t="str">
        <f>I1</f>
        <v>月曜日</v>
      </c>
      <c r="J12" s="277" t="str">
        <f>J1</f>
        <v>笛吹　次郎</v>
      </c>
      <c r="K12" s="278"/>
      <c r="L12" s="278"/>
      <c r="M12" s="279" t="str">
        <f>M1</f>
        <v>火曜日</v>
      </c>
      <c r="N12" s="49" t="str">
        <f>N1</f>
        <v>吉田　三郎</v>
      </c>
      <c r="O12" s="49"/>
      <c r="P12" s="49"/>
      <c r="Q12" s="243" t="str">
        <f>Q1</f>
        <v>火曜日</v>
      </c>
      <c r="R12" s="280" t="str">
        <f>R1</f>
        <v>富士　さくら</v>
      </c>
      <c r="S12" s="280"/>
      <c r="T12" s="280"/>
      <c r="U12" s="281" t="str">
        <f>U1</f>
        <v>水曜日</v>
      </c>
      <c r="V12" s="282" t="str">
        <f>V1</f>
        <v>大月　四郎</v>
      </c>
      <c r="W12" s="283"/>
      <c r="X12" s="283"/>
      <c r="Y12" s="284" t="str">
        <f>Y1</f>
        <v>木曜日</v>
      </c>
      <c r="Z12" s="48"/>
      <c r="AA12"/>
      <c r="AB12"/>
      <c r="AC12" s="28" t="s">
        <v>7</v>
      </c>
      <c r="AD12" s="86"/>
      <c r="FQ12" s="94"/>
      <c r="FR12" s="94"/>
      <c r="FS12" s="94"/>
      <c r="FT12" s="94"/>
      <c r="FU12" s="94"/>
      <c r="FV12" s="94"/>
      <c r="FW12" s="94"/>
      <c r="FX12" s="94"/>
    </row>
    <row r="13" spans="1:180" ht="14.25" customHeight="1" x14ac:dyDescent="0.2">
      <c r="A13" s="86"/>
      <c r="B13" s="21" t="str">
        <f>B2</f>
        <v>山梨中</v>
      </c>
      <c r="C13" s="22"/>
      <c r="D13" s="22"/>
      <c r="E13" s="4">
        <f>E2+7</f>
        <v>46118</v>
      </c>
      <c r="F13" s="23" t="str">
        <f>F2</f>
        <v>山梨中</v>
      </c>
      <c r="G13" s="23"/>
      <c r="H13" s="23"/>
      <c r="I13" s="4">
        <f>I2+7</f>
        <v>46118</v>
      </c>
      <c r="J13" s="24" t="str">
        <f>J2</f>
        <v>笛吹中</v>
      </c>
      <c r="K13" s="23"/>
      <c r="L13" s="23"/>
      <c r="M13" s="4">
        <f>M2+7</f>
        <v>46119</v>
      </c>
      <c r="N13" s="23" t="str">
        <f>N2</f>
        <v>笛吹中</v>
      </c>
      <c r="O13" s="23"/>
      <c r="P13" s="23"/>
      <c r="Q13" s="4">
        <f>Q2+7</f>
        <v>46119</v>
      </c>
      <c r="R13" s="23" t="str">
        <f>R2</f>
        <v>富士中</v>
      </c>
      <c r="S13" s="23"/>
      <c r="T13" s="23"/>
      <c r="U13" s="4">
        <f>U2+7</f>
        <v>46120</v>
      </c>
      <c r="V13" s="24" t="str">
        <f>V2</f>
        <v>大月中</v>
      </c>
      <c r="W13" s="23"/>
      <c r="X13" s="23"/>
      <c r="Y13" s="4">
        <f>Y2+7</f>
        <v>46121</v>
      </c>
      <c r="Z13" s="24" t="str">
        <f>Z2</f>
        <v>○○学校</v>
      </c>
      <c r="AA13" s="23"/>
      <c r="AB13" s="23"/>
      <c r="AC13" s="4">
        <f>AC2+7</f>
        <v>46122</v>
      </c>
      <c r="AD13" s="86"/>
      <c r="FQ13" s="94"/>
      <c r="FR13" s="94"/>
      <c r="FS13" s="94"/>
      <c r="FT13" s="94"/>
      <c r="FU13" s="94"/>
      <c r="FV13" s="94"/>
      <c r="FW13" s="94"/>
      <c r="FX13" s="94"/>
    </row>
    <row r="14" spans="1:180" x14ac:dyDescent="0.2">
      <c r="A14" s="91" t="s">
        <v>10</v>
      </c>
      <c r="B14" s="5" t="s">
        <v>0</v>
      </c>
      <c r="C14" s="1" t="s">
        <v>1</v>
      </c>
      <c r="D14" s="191" t="s">
        <v>52</v>
      </c>
      <c r="E14" s="6" t="s">
        <v>2</v>
      </c>
      <c r="F14" s="25" t="s">
        <v>0</v>
      </c>
      <c r="G14" s="1" t="s">
        <v>1</v>
      </c>
      <c r="H14" s="191" t="s">
        <v>52</v>
      </c>
      <c r="I14" s="2" t="s">
        <v>2</v>
      </c>
      <c r="J14" s="5" t="s">
        <v>0</v>
      </c>
      <c r="K14" s="1" t="s">
        <v>1</v>
      </c>
      <c r="L14" s="191" t="s">
        <v>52</v>
      </c>
      <c r="M14" s="6" t="s">
        <v>2</v>
      </c>
      <c r="N14" s="25" t="s">
        <v>0</v>
      </c>
      <c r="O14" s="1" t="s">
        <v>1</v>
      </c>
      <c r="P14" s="191" t="s">
        <v>52</v>
      </c>
      <c r="Q14" s="6" t="s">
        <v>2</v>
      </c>
      <c r="R14" s="25" t="s">
        <v>0</v>
      </c>
      <c r="S14" s="1" t="s">
        <v>1</v>
      </c>
      <c r="T14" s="191" t="s">
        <v>52</v>
      </c>
      <c r="U14" s="2" t="s">
        <v>2</v>
      </c>
      <c r="V14" s="5" t="s">
        <v>0</v>
      </c>
      <c r="W14" s="1" t="s">
        <v>1</v>
      </c>
      <c r="X14" s="191" t="s">
        <v>52</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7"/>
      <c r="F15" s="25"/>
      <c r="G15" s="1"/>
      <c r="H15" s="2"/>
      <c r="I15" s="7"/>
      <c r="J15" s="5"/>
      <c r="K15" s="1"/>
      <c r="L15" s="2"/>
      <c r="M15" s="7"/>
      <c r="N15" s="25"/>
      <c r="O15" s="1"/>
      <c r="P15" s="2"/>
      <c r="Q15" s="7"/>
      <c r="R15" s="25"/>
      <c r="S15" s="1"/>
      <c r="T15" s="2"/>
      <c r="U15" s="7"/>
      <c r="V15" s="5"/>
      <c r="W15" s="1"/>
      <c r="X15" s="2"/>
      <c r="Y15" s="7"/>
      <c r="Z15" s="5"/>
      <c r="AA15" s="1"/>
      <c r="AB15" s="2"/>
      <c r="AC15" s="219" t="s">
        <v>103</v>
      </c>
      <c r="AD15" s="91">
        <v>1</v>
      </c>
      <c r="FQ15" s="94"/>
      <c r="FR15" s="94"/>
      <c r="FS15" s="94"/>
      <c r="FT15" s="94"/>
      <c r="FU15" s="94"/>
      <c r="FV15" s="94"/>
      <c r="FW15" s="94"/>
      <c r="FX15" s="94"/>
    </row>
    <row r="16" spans="1:180" s="15" customFormat="1" ht="30" customHeight="1" x14ac:dyDescent="0.2">
      <c r="A16" s="92">
        <v>2</v>
      </c>
      <c r="B16" s="11"/>
      <c r="C16" s="12"/>
      <c r="D16" s="10"/>
      <c r="E16" s="14"/>
      <c r="F16" s="26"/>
      <c r="G16" s="12"/>
      <c r="H16" s="10"/>
      <c r="I16" s="14"/>
      <c r="J16" s="11"/>
      <c r="K16" s="12"/>
      <c r="L16" s="10"/>
      <c r="M16" s="14"/>
      <c r="N16" s="26"/>
      <c r="O16" s="12"/>
      <c r="P16" s="10"/>
      <c r="Q16" s="14"/>
      <c r="R16" s="26"/>
      <c r="S16" s="12"/>
      <c r="T16" s="10"/>
      <c r="U16" s="14"/>
      <c r="V16" s="11"/>
      <c r="W16" s="12"/>
      <c r="X16" s="10"/>
      <c r="Y16" s="14"/>
      <c r="Z16" s="11"/>
      <c r="AA16" s="12"/>
      <c r="AB16" s="10"/>
      <c r="AC16" s="14"/>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7"/>
      <c r="R17" s="25"/>
      <c r="S17" s="1"/>
      <c r="T17" s="2"/>
      <c r="U17" s="7"/>
      <c r="V17" s="5"/>
      <c r="W17" s="1"/>
      <c r="X17" s="2"/>
      <c r="Y17" s="7"/>
      <c r="Z17" s="5"/>
      <c r="AA17" s="1"/>
      <c r="AB17" s="2"/>
      <c r="AC17" s="6"/>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31"/>
      <c r="J18" s="11"/>
      <c r="K18" s="12"/>
      <c r="L18" s="10"/>
      <c r="M18" s="14"/>
      <c r="N18" s="26"/>
      <c r="O18" s="12"/>
      <c r="P18" s="10"/>
      <c r="Q18" s="14"/>
      <c r="R18" s="26"/>
      <c r="S18" s="12"/>
      <c r="T18" s="10"/>
      <c r="U18" s="31"/>
      <c r="V18" s="11"/>
      <c r="W18" s="12"/>
      <c r="X18" s="10"/>
      <c r="Y18" s="14"/>
      <c r="Z18" s="11"/>
      <c r="AA18" s="10"/>
      <c r="AB18" s="10"/>
      <c r="AC18" s="13"/>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7"/>
      <c r="F19" s="25"/>
      <c r="G19" s="1"/>
      <c r="H19" s="2"/>
      <c r="I19" s="30"/>
      <c r="J19" s="5"/>
      <c r="K19" s="1"/>
      <c r="L19" s="2"/>
      <c r="M19" s="7"/>
      <c r="N19" s="25"/>
      <c r="O19" s="1"/>
      <c r="P19" s="2"/>
      <c r="Q19" s="7"/>
      <c r="R19" s="25"/>
      <c r="S19" s="1"/>
      <c r="T19" s="2"/>
      <c r="U19" s="30"/>
      <c r="V19" s="5"/>
      <c r="W19" s="1"/>
      <c r="X19" s="2"/>
      <c r="Y19" s="7"/>
      <c r="Z19" s="5"/>
      <c r="AA19" s="1"/>
      <c r="AB19" s="2"/>
      <c r="AC19" s="6"/>
      <c r="AD19" s="91">
        <v>5</v>
      </c>
      <c r="FQ19" s="94"/>
      <c r="FR19" s="94"/>
      <c r="FS19" s="94"/>
      <c r="FT19" s="94"/>
      <c r="FU19" s="94"/>
      <c r="FV19" s="94"/>
      <c r="FW19" s="94"/>
      <c r="FX19" s="94"/>
    </row>
    <row r="20" spans="1:180" s="15" customFormat="1" ht="30" customHeight="1" x14ac:dyDescent="0.2">
      <c r="A20" s="92">
        <v>6</v>
      </c>
      <c r="B20" s="11"/>
      <c r="C20" s="12"/>
      <c r="D20" s="10"/>
      <c r="E20" s="13"/>
      <c r="F20" s="26"/>
      <c r="G20" s="12"/>
      <c r="H20" s="10"/>
      <c r="I20" s="31"/>
      <c r="J20" s="11"/>
      <c r="K20" s="12"/>
      <c r="L20" s="10"/>
      <c r="M20" s="14"/>
      <c r="N20" s="26"/>
      <c r="O20" s="12"/>
      <c r="P20" s="10"/>
      <c r="Q20" s="14"/>
      <c r="R20" s="26"/>
      <c r="S20" s="12"/>
      <c r="T20" s="10"/>
      <c r="U20" s="31"/>
      <c r="V20" s="11"/>
      <c r="W20" s="12"/>
      <c r="X20" s="10"/>
      <c r="Y20" s="14"/>
      <c r="Z20" s="11"/>
      <c r="AA20" s="12"/>
      <c r="AB20" s="10"/>
      <c r="AC20" s="13"/>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7"/>
      <c r="R21" s="38"/>
      <c r="S21" s="36"/>
      <c r="T21" s="41"/>
      <c r="U21" s="37"/>
      <c r="V21" s="35"/>
      <c r="W21" s="36"/>
      <c r="X21" s="41"/>
      <c r="Y21" s="37"/>
      <c r="Z21" s="35"/>
      <c r="AA21" s="36"/>
      <c r="AB21" s="41"/>
      <c r="AC21" s="40"/>
      <c r="AD21" s="91" t="s">
        <v>8</v>
      </c>
      <c r="FQ21" s="94"/>
      <c r="FR21" s="94"/>
      <c r="FS21" s="94"/>
      <c r="FT21" s="94"/>
      <c r="FU21" s="94"/>
      <c r="FV21" s="94"/>
      <c r="FW21" s="94"/>
      <c r="FX21" s="94"/>
    </row>
    <row r="22" spans="1:180" ht="14.25" customHeight="1" thickTop="1" thickBot="1" x14ac:dyDescent="0.25">
      <c r="A22" s="87" t="s">
        <v>9</v>
      </c>
      <c r="B22" s="42">
        <f>SUM(B15:B21)</f>
        <v>0</v>
      </c>
      <c r="C22" s="43">
        <f>SUM(C15:C21)</f>
        <v>0</v>
      </c>
      <c r="D22" s="51"/>
      <c r="E22" s="44"/>
      <c r="F22" s="52">
        <f>SUM(F15:F21)</f>
        <v>0</v>
      </c>
      <c r="G22" s="43">
        <f>SUM(G15:G21)</f>
        <v>0</v>
      </c>
      <c r="H22" s="51"/>
      <c r="I22" s="51"/>
      <c r="J22" s="42">
        <f>SUM(J15:J21)</f>
        <v>0</v>
      </c>
      <c r="K22" s="43">
        <f>SUM(K15:K21)</f>
        <v>0</v>
      </c>
      <c r="L22" s="51"/>
      <c r="M22" s="44"/>
      <c r="N22" s="52">
        <f>SUM(N15:N21)</f>
        <v>0</v>
      </c>
      <c r="O22" s="43">
        <f>SUM(O15:O21)</f>
        <v>0</v>
      </c>
      <c r="P22" s="51"/>
      <c r="Q22" s="44"/>
      <c r="R22" s="52">
        <f>SUM(R15:R21)</f>
        <v>0</v>
      </c>
      <c r="S22" s="43">
        <f>SUM(S15:S21)</f>
        <v>0</v>
      </c>
      <c r="T22" s="51"/>
      <c r="U22" s="51"/>
      <c r="V22" s="42">
        <f>SUM(V15:V21)</f>
        <v>0</v>
      </c>
      <c r="W22" s="43">
        <f>SUM(W15:W21)</f>
        <v>0</v>
      </c>
      <c r="X22" s="51"/>
      <c r="Y22" s="44"/>
      <c r="Z22" s="42">
        <f>SUM(Z15:Z21)</f>
        <v>0</v>
      </c>
      <c r="AA22" s="43">
        <f>SUM(AA15:AA21)</f>
        <v>0</v>
      </c>
      <c r="AB22" s="51"/>
      <c r="AC22" s="44"/>
      <c r="AD22" s="87" t="s">
        <v>9</v>
      </c>
      <c r="FQ22" s="94"/>
      <c r="FR22" s="94"/>
      <c r="FS22" s="94"/>
      <c r="FT22" s="94"/>
      <c r="FU22" s="94"/>
      <c r="FV22" s="94"/>
      <c r="FW22" s="94"/>
      <c r="FX22" s="94"/>
    </row>
    <row r="23" spans="1:180" ht="14.25" customHeight="1" thickTop="1" x14ac:dyDescent="0.2">
      <c r="A23" s="86" t="s">
        <v>34</v>
      </c>
      <c r="B23" s="16" t="str">
        <f>$B$1</f>
        <v>山梨　太郎</v>
      </c>
      <c r="C23" s="17"/>
      <c r="D23" s="17"/>
      <c r="E23" s="45" t="str">
        <f>E12</f>
        <v>月曜日</v>
      </c>
      <c r="F23" s="46" t="str">
        <f>F12</f>
        <v>甲州　花子</v>
      </c>
      <c r="G23" s="46"/>
      <c r="H23" s="46"/>
      <c r="I23" s="47" t="str">
        <f>I12</f>
        <v>月曜日</v>
      </c>
      <c r="J23" s="277" t="str">
        <f>J12</f>
        <v>笛吹　次郎</v>
      </c>
      <c r="K23" s="278"/>
      <c r="L23" s="278"/>
      <c r="M23" s="279" t="str">
        <f>M12</f>
        <v>火曜日</v>
      </c>
      <c r="N23" s="49" t="str">
        <f>N12</f>
        <v>吉田　三郎</v>
      </c>
      <c r="O23" s="49"/>
      <c r="P23" s="49"/>
      <c r="Q23" s="243" t="str">
        <f>Q12</f>
        <v>火曜日</v>
      </c>
      <c r="R23" s="280" t="str">
        <f>R12</f>
        <v>富士　さくら</v>
      </c>
      <c r="S23" s="280"/>
      <c r="T23" s="280"/>
      <c r="U23" s="281" t="str">
        <f>U12</f>
        <v>水曜日</v>
      </c>
      <c r="V23" s="282" t="str">
        <f>V12</f>
        <v>大月　四郎</v>
      </c>
      <c r="W23" s="283"/>
      <c r="X23" s="283"/>
      <c r="Y23" s="284" t="str">
        <f>Y12</f>
        <v>木曜日</v>
      </c>
      <c r="Z23" s="48"/>
      <c r="AA23"/>
      <c r="AB23"/>
      <c r="AC23" s="28" t="s">
        <v>7</v>
      </c>
      <c r="AD23" s="86"/>
      <c r="FQ23" s="94"/>
      <c r="FR23" s="94"/>
      <c r="FS23" s="94"/>
      <c r="FT23" s="94"/>
      <c r="FU23" s="94"/>
      <c r="FV23" s="94"/>
      <c r="FW23" s="94"/>
      <c r="FX23" s="94"/>
    </row>
    <row r="24" spans="1:180" ht="14.25" customHeight="1" x14ac:dyDescent="0.2">
      <c r="A24" s="86"/>
      <c r="B24" s="21" t="str">
        <f>B13</f>
        <v>山梨中</v>
      </c>
      <c r="C24" s="22"/>
      <c r="D24" s="22"/>
      <c r="E24" s="4">
        <f>E13+7</f>
        <v>46125</v>
      </c>
      <c r="F24" s="23" t="str">
        <f>F13</f>
        <v>山梨中</v>
      </c>
      <c r="G24" s="23"/>
      <c r="H24" s="23"/>
      <c r="I24" s="4">
        <f>I13+7</f>
        <v>46125</v>
      </c>
      <c r="J24" s="24" t="str">
        <f>J13</f>
        <v>笛吹中</v>
      </c>
      <c r="K24" s="23"/>
      <c r="L24" s="23"/>
      <c r="M24" s="4">
        <f>M13+7</f>
        <v>46126</v>
      </c>
      <c r="N24" s="23" t="str">
        <f>N13</f>
        <v>笛吹中</v>
      </c>
      <c r="O24" s="23"/>
      <c r="P24" s="23"/>
      <c r="Q24" s="4">
        <f>Q13+7</f>
        <v>46126</v>
      </c>
      <c r="R24" s="23" t="str">
        <f>R13</f>
        <v>富士中</v>
      </c>
      <c r="S24" s="23"/>
      <c r="T24" s="23"/>
      <c r="U24" s="4">
        <f>U13+7</f>
        <v>46127</v>
      </c>
      <c r="V24" s="24" t="str">
        <f>V13</f>
        <v>大月中</v>
      </c>
      <c r="W24" s="23"/>
      <c r="X24" s="23"/>
      <c r="Y24" s="4">
        <f>Y13+7</f>
        <v>46128</v>
      </c>
      <c r="Z24" s="24" t="str">
        <f>Z2</f>
        <v>○○学校</v>
      </c>
      <c r="AA24" s="23"/>
      <c r="AB24" s="23"/>
      <c r="AC24" s="4">
        <f>AC13+7</f>
        <v>46129</v>
      </c>
      <c r="AD24" s="86"/>
      <c r="FQ24" s="94"/>
      <c r="FR24" s="94"/>
      <c r="FS24" s="94"/>
      <c r="FT24" s="94"/>
      <c r="FU24" s="94"/>
      <c r="FV24" s="94"/>
      <c r="FW24" s="94"/>
      <c r="FX24" s="94"/>
    </row>
    <row r="25" spans="1:180" x14ac:dyDescent="0.2">
      <c r="A25" s="91" t="s">
        <v>10</v>
      </c>
      <c r="B25" s="5" t="s">
        <v>0</v>
      </c>
      <c r="C25" s="1" t="s">
        <v>1</v>
      </c>
      <c r="D25" s="191" t="s">
        <v>49</v>
      </c>
      <c r="E25" s="6" t="s">
        <v>2</v>
      </c>
      <c r="F25" s="25" t="s">
        <v>0</v>
      </c>
      <c r="G25" s="1" t="s">
        <v>1</v>
      </c>
      <c r="H25" s="191" t="s">
        <v>52</v>
      </c>
      <c r="I25" s="2" t="s">
        <v>2</v>
      </c>
      <c r="J25" s="5" t="s">
        <v>0</v>
      </c>
      <c r="K25" s="1" t="s">
        <v>1</v>
      </c>
      <c r="L25" s="191" t="s">
        <v>52</v>
      </c>
      <c r="M25" s="6" t="s">
        <v>2</v>
      </c>
      <c r="N25" s="25" t="s">
        <v>0</v>
      </c>
      <c r="O25" s="1" t="s">
        <v>1</v>
      </c>
      <c r="P25" s="191" t="s">
        <v>52</v>
      </c>
      <c r="Q25" s="6" t="s">
        <v>2</v>
      </c>
      <c r="R25" s="25" t="s">
        <v>0</v>
      </c>
      <c r="S25" s="1" t="s">
        <v>1</v>
      </c>
      <c r="T25" s="191" t="s">
        <v>52</v>
      </c>
      <c r="U25" s="2" t="s">
        <v>2</v>
      </c>
      <c r="V25" s="5" t="s">
        <v>0</v>
      </c>
      <c r="W25" s="1" t="s">
        <v>1</v>
      </c>
      <c r="X25" s="191" t="s">
        <v>52</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25"/>
      <c r="G26" s="1"/>
      <c r="H26" s="2"/>
      <c r="I26" s="30"/>
      <c r="J26" s="5"/>
      <c r="K26" s="1"/>
      <c r="L26" s="2"/>
      <c r="M26" s="7"/>
      <c r="N26" s="25"/>
      <c r="O26" s="1"/>
      <c r="P26" s="2"/>
      <c r="Q26" s="7"/>
      <c r="R26" s="25"/>
      <c r="S26" s="1"/>
      <c r="T26" s="2"/>
      <c r="U26" s="30"/>
      <c r="V26" s="5"/>
      <c r="W26" s="1"/>
      <c r="X26" s="2"/>
      <c r="Y26" s="7"/>
      <c r="Z26" s="5"/>
      <c r="AA26" s="1"/>
      <c r="AB26" s="2"/>
      <c r="AC26" s="220" t="s">
        <v>104</v>
      </c>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14"/>
      <c r="R27" s="26"/>
      <c r="S27" s="12"/>
      <c r="T27" s="10"/>
      <c r="U27" s="31"/>
      <c r="V27" s="11"/>
      <c r="W27" s="12"/>
      <c r="X27" s="10"/>
      <c r="Y27" s="14"/>
      <c r="Z27" s="11"/>
      <c r="AA27" s="12"/>
      <c r="AB27" s="10"/>
      <c r="AC27" s="13"/>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7"/>
      <c r="R28" s="25"/>
      <c r="S28" s="1"/>
      <c r="T28" s="2"/>
      <c r="U28" s="7"/>
      <c r="V28" s="5"/>
      <c r="W28" s="1"/>
      <c r="X28" s="2"/>
      <c r="Y28" s="7"/>
      <c r="Z28" s="5"/>
      <c r="AA28" s="1"/>
      <c r="AB28" s="2"/>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14"/>
      <c r="R29" s="26"/>
      <c r="S29" s="12"/>
      <c r="T29" s="10"/>
      <c r="U29" s="31"/>
      <c r="V29" s="11"/>
      <c r="W29" s="12"/>
      <c r="X29" s="10"/>
      <c r="Y29" s="14"/>
      <c r="Z29" s="11"/>
      <c r="AA29" s="10"/>
      <c r="AB29" s="10"/>
      <c r="AC29" s="13"/>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30"/>
      <c r="J30" s="5"/>
      <c r="K30" s="1"/>
      <c r="L30" s="2"/>
      <c r="M30" s="7"/>
      <c r="N30" s="25"/>
      <c r="O30" s="1"/>
      <c r="P30" s="2"/>
      <c r="Q30" s="7"/>
      <c r="R30" s="25"/>
      <c r="S30" s="1"/>
      <c r="T30" s="2"/>
      <c r="U30" s="30"/>
      <c r="V30" s="5"/>
      <c r="W30" s="1"/>
      <c r="X30" s="2"/>
      <c r="Y30" s="7"/>
      <c r="Z30" s="5"/>
      <c r="AA30" s="1"/>
      <c r="AB30" s="2"/>
      <c r="AC30" s="6"/>
      <c r="AD30" s="91">
        <v>5</v>
      </c>
      <c r="FQ30" s="94"/>
      <c r="FR30" s="94"/>
      <c r="FS30" s="94"/>
      <c r="FT30" s="94"/>
      <c r="FU30" s="94"/>
      <c r="FV30" s="94"/>
      <c r="FW30" s="94"/>
      <c r="FX30" s="94"/>
    </row>
    <row r="31" spans="1:180" s="15" customFormat="1" ht="30" customHeight="1" x14ac:dyDescent="0.2">
      <c r="A31" s="92">
        <v>6</v>
      </c>
      <c r="B31" s="11"/>
      <c r="C31" s="12"/>
      <c r="D31" s="10"/>
      <c r="E31" s="14"/>
      <c r="F31" s="26"/>
      <c r="G31" s="12"/>
      <c r="H31" s="10"/>
      <c r="I31" s="31"/>
      <c r="J31" s="11"/>
      <c r="K31" s="12"/>
      <c r="L31" s="10"/>
      <c r="M31" s="13"/>
      <c r="N31" s="26"/>
      <c r="O31" s="12"/>
      <c r="P31" s="10"/>
      <c r="Q31" s="14"/>
      <c r="R31" s="26"/>
      <c r="S31" s="12"/>
      <c r="T31" s="10"/>
      <c r="U31" s="31"/>
      <c r="V31" s="11"/>
      <c r="W31" s="12"/>
      <c r="X31" s="10"/>
      <c r="Y31" s="13"/>
      <c r="Z31" s="11"/>
      <c r="AA31" s="12"/>
      <c r="AB31" s="10"/>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8"/>
      <c r="G32" s="36"/>
      <c r="H32" s="41"/>
      <c r="I32" s="37"/>
      <c r="J32" s="35"/>
      <c r="K32" s="36"/>
      <c r="L32" s="41"/>
      <c r="M32" s="37"/>
      <c r="N32" s="38"/>
      <c r="O32" s="36"/>
      <c r="P32" s="41"/>
      <c r="Q32" s="37"/>
      <c r="R32" s="38"/>
      <c r="S32" s="36"/>
      <c r="T32" s="41"/>
      <c r="U32" s="37"/>
      <c r="V32" s="35"/>
      <c r="W32" s="36"/>
      <c r="X32" s="41"/>
      <c r="Y32" s="37"/>
      <c r="Z32" s="35"/>
      <c r="AA32" s="36"/>
      <c r="AB32" s="41"/>
      <c r="AC32" s="40"/>
      <c r="AD32" s="91" t="s">
        <v>8</v>
      </c>
      <c r="FQ32" s="94"/>
      <c r="FR32" s="94"/>
      <c r="FS32" s="94"/>
      <c r="FT32" s="94"/>
      <c r="FU32" s="94"/>
      <c r="FV32" s="94"/>
      <c r="FW32" s="94"/>
      <c r="FX32" s="94"/>
    </row>
    <row r="33" spans="1:180" ht="14.25" customHeight="1" thickTop="1" thickBot="1" x14ac:dyDescent="0.25">
      <c r="A33" s="86" t="s">
        <v>9</v>
      </c>
      <c r="B33" s="27">
        <f>SUM(B26:B32)</f>
        <v>0</v>
      </c>
      <c r="C33" s="8">
        <f>SUM(C26:C32)</f>
        <v>0</v>
      </c>
      <c r="D33" s="20"/>
      <c r="E33" s="28"/>
      <c r="F33" s="9">
        <f>SUM(F26:F32)</f>
        <v>0</v>
      </c>
      <c r="G33" s="8">
        <f>SUM(G26:G32)</f>
        <v>0</v>
      </c>
      <c r="H33" s="20"/>
      <c r="I33" s="20"/>
      <c r="J33" s="27">
        <f>SUM(J26:J32)</f>
        <v>0</v>
      </c>
      <c r="K33" s="8">
        <f>SUM(K26:K32)</f>
        <v>0</v>
      </c>
      <c r="L33" s="20"/>
      <c r="M33" s="28"/>
      <c r="N33" s="9">
        <f>SUM(N26:N32)</f>
        <v>0</v>
      </c>
      <c r="O33" s="8">
        <f>SUM(O26:O32)</f>
        <v>0</v>
      </c>
      <c r="P33" s="20"/>
      <c r="Q33" s="20"/>
      <c r="R33" s="223">
        <f>SUM(R26:R32)</f>
        <v>0</v>
      </c>
      <c r="S33" s="8">
        <f>SUM(S26:S32)</f>
        <v>0</v>
      </c>
      <c r="T33" s="20"/>
      <c r="U33" s="20"/>
      <c r="V33" s="27">
        <f>SUM(V26:V32)</f>
        <v>0</v>
      </c>
      <c r="W33" s="8">
        <f>SUM(W26:W32)</f>
        <v>0</v>
      </c>
      <c r="X33" s="20"/>
      <c r="Y33" s="28"/>
      <c r="Z33" s="27">
        <f>SUM(Z26:Z32)</f>
        <v>0</v>
      </c>
      <c r="AA33" s="8">
        <f>SUM(AA26:AA32)</f>
        <v>0</v>
      </c>
      <c r="AB33" s="20"/>
      <c r="AC33" s="28"/>
      <c r="AD33" s="86" t="s">
        <v>9</v>
      </c>
      <c r="FQ33" s="94"/>
      <c r="FR33" s="94"/>
      <c r="FS33" s="94"/>
      <c r="FT33" s="94"/>
      <c r="FU33" s="94"/>
      <c r="FV33" s="94"/>
      <c r="FW33" s="94"/>
      <c r="FX33" s="94"/>
    </row>
    <row r="34" spans="1:180" ht="14.25" customHeight="1" thickTop="1" x14ac:dyDescent="0.2">
      <c r="A34" s="85" t="s">
        <v>35</v>
      </c>
      <c r="B34" s="126" t="str">
        <f>$B$1</f>
        <v>山梨　太郎</v>
      </c>
      <c r="C34" s="127"/>
      <c r="D34" s="127"/>
      <c r="E34" s="19" t="s">
        <v>110</v>
      </c>
      <c r="F34" s="53" t="str">
        <f>F23</f>
        <v>甲州　花子</v>
      </c>
      <c r="G34" s="53"/>
      <c r="H34" s="53"/>
      <c r="I34" s="32" t="str">
        <f>I23</f>
        <v>月曜日</v>
      </c>
      <c r="J34" s="287" t="str">
        <f>J23</f>
        <v>笛吹　次郎</v>
      </c>
      <c r="K34" s="288"/>
      <c r="L34" s="288"/>
      <c r="M34" s="273" t="str">
        <f>M23</f>
        <v>火曜日</v>
      </c>
      <c r="N34" s="128" t="str">
        <f>N23</f>
        <v>吉田　三郎</v>
      </c>
      <c r="O34" s="128"/>
      <c r="P34" s="128"/>
      <c r="Q34" s="129" t="str">
        <f>Q23</f>
        <v>火曜日</v>
      </c>
      <c r="R34" s="289" t="str">
        <f>R23</f>
        <v>富士　さくら</v>
      </c>
      <c r="S34" s="289"/>
      <c r="T34" s="289"/>
      <c r="U34" s="275" t="str">
        <f>U23</f>
        <v>水曜日</v>
      </c>
      <c r="V34" s="290" t="str">
        <f>V23</f>
        <v>大月　四郎</v>
      </c>
      <c r="W34" s="291"/>
      <c r="X34" s="291"/>
      <c r="Y34" s="285" t="str">
        <f>Y23</f>
        <v>木曜日</v>
      </c>
      <c r="Z34" s="160"/>
      <c r="AA34" s="161"/>
      <c r="AB34" s="161"/>
      <c r="AC34" s="162" t="s">
        <v>7</v>
      </c>
      <c r="AD34" s="85"/>
      <c r="FQ34" s="94"/>
      <c r="FR34" s="94"/>
      <c r="FS34" s="94"/>
      <c r="FT34" s="94"/>
      <c r="FU34" s="94"/>
      <c r="FV34" s="94"/>
      <c r="FW34" s="94"/>
      <c r="FX34" s="94"/>
    </row>
    <row r="35" spans="1:180" ht="14.25" customHeight="1" x14ac:dyDescent="0.2">
      <c r="A35" s="86"/>
      <c r="B35" s="21" t="str">
        <f>B24</f>
        <v>山梨中</v>
      </c>
      <c r="C35" s="22"/>
      <c r="D35" s="22"/>
      <c r="E35" s="4">
        <f>E24+7</f>
        <v>46132</v>
      </c>
      <c r="F35" s="23" t="str">
        <f>F24</f>
        <v>山梨中</v>
      </c>
      <c r="G35" s="23"/>
      <c r="H35" s="23"/>
      <c r="I35" s="4">
        <f>I24+7</f>
        <v>46132</v>
      </c>
      <c r="J35" s="24" t="str">
        <f>J24</f>
        <v>笛吹中</v>
      </c>
      <c r="K35" s="23"/>
      <c r="L35" s="23"/>
      <c r="M35" s="4">
        <f>M24+7</f>
        <v>46133</v>
      </c>
      <c r="N35" s="23" t="str">
        <f>N24</f>
        <v>笛吹中</v>
      </c>
      <c r="O35" s="23"/>
      <c r="P35" s="23"/>
      <c r="Q35" s="4">
        <f>Q24+7</f>
        <v>46133</v>
      </c>
      <c r="R35" s="23" t="str">
        <f>R24</f>
        <v>富士中</v>
      </c>
      <c r="S35" s="23"/>
      <c r="T35" s="23"/>
      <c r="U35" s="4">
        <f>U24+7</f>
        <v>46134</v>
      </c>
      <c r="V35" s="24" t="str">
        <f>V24</f>
        <v>大月中</v>
      </c>
      <c r="W35" s="23"/>
      <c r="X35" s="23"/>
      <c r="Y35" s="4">
        <f>Y24+7</f>
        <v>46135</v>
      </c>
      <c r="Z35" s="24" t="str">
        <f>Z2</f>
        <v>○○学校</v>
      </c>
      <c r="AA35" s="23"/>
      <c r="AB35" s="23"/>
      <c r="AC35" s="4">
        <f>AC24+7</f>
        <v>46136</v>
      </c>
      <c r="AD35" s="86"/>
      <c r="FQ35" s="94"/>
      <c r="FR35" s="94"/>
      <c r="FS35" s="94"/>
      <c r="FT35" s="94"/>
      <c r="FU35" s="94"/>
      <c r="FV35" s="94"/>
      <c r="FW35" s="94"/>
      <c r="FX35" s="94"/>
    </row>
    <row r="36" spans="1:180" ht="14.25" customHeight="1" x14ac:dyDescent="0.2">
      <c r="A36" s="91" t="s">
        <v>10</v>
      </c>
      <c r="B36" s="5" t="s">
        <v>0</v>
      </c>
      <c r="C36" s="1" t="s">
        <v>1</v>
      </c>
      <c r="D36" s="191" t="s">
        <v>52</v>
      </c>
      <c r="E36" s="6" t="s">
        <v>2</v>
      </c>
      <c r="F36" s="25" t="s">
        <v>0</v>
      </c>
      <c r="G36" s="1" t="s">
        <v>1</v>
      </c>
      <c r="H36" s="191" t="s">
        <v>52</v>
      </c>
      <c r="I36" s="2" t="s">
        <v>2</v>
      </c>
      <c r="J36" s="5" t="s">
        <v>0</v>
      </c>
      <c r="K36" s="1" t="s">
        <v>1</v>
      </c>
      <c r="L36" s="191" t="s">
        <v>57</v>
      </c>
      <c r="M36" s="6" t="s">
        <v>2</v>
      </c>
      <c r="N36" s="25" t="s">
        <v>0</v>
      </c>
      <c r="O36" s="1" t="s">
        <v>1</v>
      </c>
      <c r="P36" s="191" t="s">
        <v>49</v>
      </c>
      <c r="Q36" s="2" t="s">
        <v>2</v>
      </c>
      <c r="R36" s="5" t="s">
        <v>0</v>
      </c>
      <c r="S36" s="1" t="s">
        <v>1</v>
      </c>
      <c r="T36" s="191" t="s">
        <v>52</v>
      </c>
      <c r="U36" s="2"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1"/>
      <c r="E37" s="93"/>
      <c r="F37" s="5"/>
      <c r="G37" s="1"/>
      <c r="H37" s="1"/>
      <c r="I37" s="93"/>
      <c r="J37" s="5"/>
      <c r="K37" s="1"/>
      <c r="L37" s="1"/>
      <c r="M37" s="186"/>
      <c r="N37" s="5"/>
      <c r="O37" s="1"/>
      <c r="P37" s="1"/>
      <c r="Q37" s="228"/>
      <c r="R37" s="5"/>
      <c r="S37" s="1"/>
      <c r="T37" s="1"/>
      <c r="U37" s="93"/>
      <c r="V37" s="5"/>
      <c r="W37" s="1"/>
      <c r="X37" s="1"/>
      <c r="Y37" s="186"/>
      <c r="Z37" s="5"/>
      <c r="AA37" s="1"/>
      <c r="AB37" s="1"/>
      <c r="AC37" s="236"/>
      <c r="AD37" s="91">
        <v>1</v>
      </c>
      <c r="FQ37" s="94"/>
      <c r="FR37" s="94"/>
      <c r="FS37" s="94"/>
      <c r="FT37" s="94"/>
      <c r="FU37" s="94"/>
      <c r="FV37" s="94"/>
      <c r="FW37" s="94"/>
      <c r="FX37" s="94"/>
    </row>
    <row r="38" spans="1:180" s="15" customFormat="1" ht="30" customHeight="1" x14ac:dyDescent="0.2">
      <c r="A38" s="92">
        <v>2</v>
      </c>
      <c r="B38" s="11"/>
      <c r="C38" s="12"/>
      <c r="D38" s="12"/>
      <c r="E38" s="14"/>
      <c r="F38" s="11"/>
      <c r="G38" s="12"/>
      <c r="H38" s="12"/>
      <c r="I38" s="14"/>
      <c r="J38" s="11"/>
      <c r="K38" s="12"/>
      <c r="L38" s="12"/>
      <c r="M38" s="14"/>
      <c r="N38" s="11"/>
      <c r="O38" s="12"/>
      <c r="P38" s="12"/>
      <c r="Q38" s="13"/>
      <c r="R38" s="11"/>
      <c r="S38" s="12"/>
      <c r="T38" s="12"/>
      <c r="U38" s="14"/>
      <c r="V38" s="11"/>
      <c r="W38" s="12"/>
      <c r="X38" s="12"/>
      <c r="Y38" s="14"/>
      <c r="Z38" s="11"/>
      <c r="AA38" s="12"/>
      <c r="AB38" s="12"/>
      <c r="AC38" s="13"/>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1"/>
      <c r="E39" s="7"/>
      <c r="F39" s="5"/>
      <c r="G39" s="1"/>
      <c r="H39" s="1"/>
      <c r="I39" s="7"/>
      <c r="J39" s="5"/>
      <c r="K39" s="1"/>
      <c r="L39" s="1"/>
      <c r="M39" s="7"/>
      <c r="N39" s="5"/>
      <c r="O39" s="1"/>
      <c r="P39" s="1"/>
      <c r="Q39" s="7"/>
      <c r="R39" s="5"/>
      <c r="S39" s="1"/>
      <c r="T39" s="1"/>
      <c r="U39" s="7"/>
      <c r="V39" s="5"/>
      <c r="W39" s="1"/>
      <c r="X39" s="1"/>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2"/>
      <c r="E40" s="14"/>
      <c r="F40" s="11"/>
      <c r="G40" s="12"/>
      <c r="H40" s="12"/>
      <c r="I40" s="14"/>
      <c r="J40" s="11"/>
      <c r="K40" s="12"/>
      <c r="L40" s="12"/>
      <c r="M40" s="14"/>
      <c r="N40" s="11"/>
      <c r="O40" s="12"/>
      <c r="P40" s="12"/>
      <c r="Q40" s="14"/>
      <c r="R40" s="11"/>
      <c r="S40" s="12"/>
      <c r="T40" s="12"/>
      <c r="U40" s="14"/>
      <c r="V40" s="11"/>
      <c r="W40" s="12"/>
      <c r="X40" s="12"/>
      <c r="Y40" s="14"/>
      <c r="Z40" s="11"/>
      <c r="AA40" s="12"/>
      <c r="AB40" s="12"/>
      <c r="AC40" s="14"/>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1"/>
      <c r="E41" s="7"/>
      <c r="F41" s="5"/>
      <c r="G41" s="1"/>
      <c r="H41" s="1"/>
      <c r="I41" s="7"/>
      <c r="J41" s="5"/>
      <c r="K41" s="1"/>
      <c r="L41" s="1"/>
      <c r="M41" s="7"/>
      <c r="N41" s="5"/>
      <c r="O41" s="1"/>
      <c r="P41" s="1"/>
      <c r="Q41" s="7"/>
      <c r="R41" s="5"/>
      <c r="S41" s="1"/>
      <c r="T41" s="1"/>
      <c r="U41" s="7"/>
      <c r="V41" s="5"/>
      <c r="W41" s="1"/>
      <c r="X41" s="1"/>
      <c r="Y41" s="7"/>
      <c r="Z41" s="5"/>
      <c r="AA41" s="1"/>
      <c r="AB41" s="1"/>
      <c r="AC41" s="222" t="s">
        <v>106</v>
      </c>
      <c r="AD41" s="91">
        <v>5</v>
      </c>
      <c r="FQ41" s="94"/>
      <c r="FR41" s="94"/>
      <c r="FS41" s="94"/>
      <c r="FT41" s="94"/>
      <c r="FU41" s="94"/>
      <c r="FV41" s="94"/>
      <c r="FW41" s="94"/>
      <c r="FX41" s="94"/>
    </row>
    <row r="42" spans="1:180" s="15" customFormat="1" ht="30" customHeight="1" x14ac:dyDescent="0.2">
      <c r="A42" s="92">
        <v>6</v>
      </c>
      <c r="B42" s="11"/>
      <c r="C42" s="12"/>
      <c r="D42" s="12"/>
      <c r="E42" s="13"/>
      <c r="F42" s="11"/>
      <c r="G42" s="12"/>
      <c r="H42" s="12"/>
      <c r="I42" s="13"/>
      <c r="J42" s="11"/>
      <c r="K42" s="12"/>
      <c r="L42" s="12"/>
      <c r="M42" s="13"/>
      <c r="N42" s="11"/>
      <c r="O42" s="12"/>
      <c r="P42" s="12"/>
      <c r="Q42" s="13"/>
      <c r="R42" s="11"/>
      <c r="S42" s="12"/>
      <c r="T42" s="12"/>
      <c r="U42" s="13"/>
      <c r="V42" s="11"/>
      <c r="W42" s="12"/>
      <c r="X42" s="12"/>
      <c r="Y42" s="13"/>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36"/>
      <c r="E43" s="37"/>
      <c r="F43" s="35"/>
      <c r="G43" s="36"/>
      <c r="H43" s="36"/>
      <c r="I43" s="37"/>
      <c r="J43" s="35"/>
      <c r="K43" s="36"/>
      <c r="L43" s="36"/>
      <c r="M43" s="37"/>
      <c r="N43" s="35"/>
      <c r="O43" s="36"/>
      <c r="P43" s="36"/>
      <c r="Q43" s="37"/>
      <c r="R43" s="35"/>
      <c r="S43" s="36"/>
      <c r="T43" s="36"/>
      <c r="U43" s="37"/>
      <c r="V43" s="35"/>
      <c r="W43" s="36"/>
      <c r="X43" s="36"/>
      <c r="Y43" s="37"/>
      <c r="Z43" s="35"/>
      <c r="AA43" s="36"/>
      <c r="AB43" s="36"/>
      <c r="AC43" s="37"/>
      <c r="AD43" s="91" t="s">
        <v>8</v>
      </c>
      <c r="FQ43" s="94"/>
      <c r="FR43" s="94"/>
      <c r="FS43" s="94"/>
      <c r="FT43" s="94"/>
      <c r="FU43" s="94"/>
      <c r="FV43" s="94"/>
      <c r="FW43" s="94"/>
      <c r="FX43" s="94"/>
    </row>
    <row r="44" spans="1:180" ht="15" customHeight="1" thickTop="1" thickBot="1" x14ac:dyDescent="0.25">
      <c r="A44" s="87" t="s">
        <v>9</v>
      </c>
      <c r="B44" s="42">
        <f>SUM(B37:B43)</f>
        <v>0</v>
      </c>
      <c r="C44" s="43">
        <f>SUM(C37:C43)</f>
        <v>0</v>
      </c>
      <c r="D44" s="51"/>
      <c r="E44" s="44"/>
      <c r="F44" s="52">
        <f>SUM(F37:F43)</f>
        <v>0</v>
      </c>
      <c r="G44" s="43">
        <f>SUM(G37:G43)</f>
        <v>0</v>
      </c>
      <c r="H44" s="51"/>
      <c r="I44" s="51"/>
      <c r="J44" s="42">
        <f>SUM(J37:J43)</f>
        <v>0</v>
      </c>
      <c r="K44" s="43">
        <f>SUM(K37:K43)</f>
        <v>0</v>
      </c>
      <c r="L44" s="51"/>
      <c r="M44" s="44"/>
      <c r="N44" s="52">
        <f>SUM(N37:N43)</f>
        <v>0</v>
      </c>
      <c r="O44" s="43">
        <f>SUM(O37:O43)</f>
        <v>0</v>
      </c>
      <c r="P44" s="51"/>
      <c r="Q44" s="51"/>
      <c r="R44" s="223">
        <f>SUM(R37:R43)</f>
        <v>0</v>
      </c>
      <c r="S44" s="43">
        <f>SUM(S37:S43)</f>
        <v>0</v>
      </c>
      <c r="T44" s="51"/>
      <c r="U44" s="51"/>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5" customHeight="1" thickTop="1" x14ac:dyDescent="0.2">
      <c r="A45" s="85" t="s">
        <v>36</v>
      </c>
      <c r="B45" s="16" t="str">
        <f>$B$1</f>
        <v>山梨　太郎</v>
      </c>
      <c r="C45" s="17"/>
      <c r="D45" s="17"/>
      <c r="E45" s="45" t="str">
        <f>E34</f>
        <v>〇曜日</v>
      </c>
      <c r="F45" s="46" t="str">
        <f>F34</f>
        <v>甲州　花子</v>
      </c>
      <c r="G45" s="46"/>
      <c r="H45" s="46"/>
      <c r="I45" s="47" t="str">
        <f>I34</f>
        <v>月曜日</v>
      </c>
      <c r="J45" s="277" t="str">
        <f>J34</f>
        <v>笛吹　次郎</v>
      </c>
      <c r="K45" s="278"/>
      <c r="L45" s="278"/>
      <c r="M45" s="279" t="str">
        <f>M34</f>
        <v>火曜日</v>
      </c>
      <c r="N45" s="49" t="str">
        <f>N34</f>
        <v>吉田　三郎</v>
      </c>
      <c r="O45" s="49"/>
      <c r="P45" s="49"/>
      <c r="Q45" s="129" t="str">
        <f>Q34</f>
        <v>火曜日</v>
      </c>
      <c r="R45" s="280" t="str">
        <f>R34</f>
        <v>富士　さくら</v>
      </c>
      <c r="S45" s="280"/>
      <c r="T45" s="280"/>
      <c r="U45" s="281" t="str">
        <f>U34</f>
        <v>水曜日</v>
      </c>
      <c r="V45" s="282" t="str">
        <f>V34</f>
        <v>大月　四郎</v>
      </c>
      <c r="W45" s="283"/>
      <c r="X45" s="283"/>
      <c r="Y45" s="284" t="str">
        <f>Y34</f>
        <v>木曜日</v>
      </c>
      <c r="Z45" s="48"/>
      <c r="AA45"/>
      <c r="AB45"/>
      <c r="AC45" s="28" t="s">
        <v>7</v>
      </c>
      <c r="AD45" s="86"/>
      <c r="FQ45" s="94"/>
      <c r="FR45" s="94"/>
      <c r="FS45" s="94"/>
      <c r="FT45" s="94"/>
      <c r="FU45" s="94"/>
      <c r="FV45" s="94"/>
      <c r="FW45" s="94"/>
      <c r="FX45" s="94"/>
    </row>
    <row r="46" spans="1:180" ht="14.25" customHeight="1" x14ac:dyDescent="0.2">
      <c r="A46" s="86"/>
      <c r="B46" s="21" t="str">
        <f>B35</f>
        <v>山梨中</v>
      </c>
      <c r="C46" s="22"/>
      <c r="D46" s="22"/>
      <c r="E46" s="4">
        <f>E35+7</f>
        <v>46139</v>
      </c>
      <c r="F46" s="23" t="str">
        <f>F35</f>
        <v>山梨中</v>
      </c>
      <c r="G46" s="23"/>
      <c r="H46" s="23"/>
      <c r="I46" s="4">
        <f>I35+7</f>
        <v>46139</v>
      </c>
      <c r="J46" s="24" t="str">
        <f>J35</f>
        <v>笛吹中</v>
      </c>
      <c r="K46" s="23"/>
      <c r="L46" s="23"/>
      <c r="M46" s="4">
        <f>M35+7</f>
        <v>46140</v>
      </c>
      <c r="N46" s="23" t="str">
        <f>N35</f>
        <v>笛吹中</v>
      </c>
      <c r="O46" s="23"/>
      <c r="P46" s="23"/>
      <c r="Q46" s="4">
        <f>Q35+7</f>
        <v>46140</v>
      </c>
      <c r="R46" s="23" t="str">
        <f>R35</f>
        <v>富士中</v>
      </c>
      <c r="S46" s="23"/>
      <c r="T46" s="23"/>
      <c r="U46" s="4">
        <f>U35+7</f>
        <v>46141</v>
      </c>
      <c r="V46" s="24" t="str">
        <f>V35</f>
        <v>大月中</v>
      </c>
      <c r="W46" s="23"/>
      <c r="X46" s="23"/>
      <c r="Y46" s="4">
        <f>Y35+7</f>
        <v>46142</v>
      </c>
      <c r="Z46" s="24" t="str">
        <f>Z2</f>
        <v>○○学校</v>
      </c>
      <c r="AA46" s="23"/>
      <c r="AB46" s="23"/>
      <c r="AC46" s="4">
        <f>AC35+7</f>
        <v>46143</v>
      </c>
      <c r="AD46" s="86"/>
      <c r="FQ46" s="94"/>
      <c r="FR46" s="94"/>
      <c r="FS46" s="94"/>
      <c r="FT46" s="94"/>
      <c r="FU46" s="94"/>
      <c r="FV46" s="94"/>
      <c r="FW46" s="94"/>
      <c r="FX46" s="94"/>
    </row>
    <row r="47" spans="1:180" ht="15" customHeight="1" x14ac:dyDescent="0.2">
      <c r="A47" s="91" t="s">
        <v>10</v>
      </c>
      <c r="B47" s="5" t="s">
        <v>0</v>
      </c>
      <c r="C47" s="1" t="s">
        <v>1</v>
      </c>
      <c r="D47" s="356"/>
      <c r="E47" s="6" t="s">
        <v>2</v>
      </c>
      <c r="F47" s="25" t="s">
        <v>0</v>
      </c>
      <c r="G47" s="1" t="s">
        <v>1</v>
      </c>
      <c r="H47" s="356"/>
      <c r="I47" s="2" t="s">
        <v>2</v>
      </c>
      <c r="J47" s="5" t="s">
        <v>0</v>
      </c>
      <c r="K47" s="1" t="s">
        <v>1</v>
      </c>
      <c r="L47" s="356"/>
      <c r="M47" s="6" t="s">
        <v>2</v>
      </c>
      <c r="N47" s="25" t="s">
        <v>0</v>
      </c>
      <c r="O47" s="1" t="s">
        <v>1</v>
      </c>
      <c r="P47" s="191" t="s">
        <v>57</v>
      </c>
      <c r="Q47" s="2" t="s">
        <v>2</v>
      </c>
      <c r="R47" s="5" t="s">
        <v>0</v>
      </c>
      <c r="S47" s="1" t="s">
        <v>1</v>
      </c>
      <c r="T47" s="356"/>
      <c r="U47" s="2" t="s">
        <v>2</v>
      </c>
      <c r="V47" s="5" t="s">
        <v>0</v>
      </c>
      <c r="W47" s="1" t="s">
        <v>1</v>
      </c>
      <c r="X47" s="356"/>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
      <c r="C48" s="1"/>
      <c r="D48" s="2"/>
      <c r="E48" s="186"/>
      <c r="F48" s="5"/>
      <c r="G48" s="1"/>
      <c r="H48" s="2"/>
      <c r="I48" s="186"/>
      <c r="J48" s="5"/>
      <c r="K48" s="1"/>
      <c r="L48" s="2"/>
      <c r="M48" s="186"/>
      <c r="N48" s="5"/>
      <c r="O48" s="1"/>
      <c r="P48" s="2"/>
      <c r="Q48" s="186"/>
      <c r="R48" s="5"/>
      <c r="S48" s="1"/>
      <c r="T48" s="2"/>
      <c r="U48" s="186"/>
      <c r="V48" s="5"/>
      <c r="W48" s="1"/>
      <c r="X48" s="2"/>
      <c r="Y48" s="186"/>
      <c r="Z48" s="54"/>
      <c r="AA48" s="55"/>
      <c r="AB48" s="105"/>
      <c r="AC48" s="187" t="s">
        <v>105</v>
      </c>
      <c r="AD48" s="91">
        <v>1</v>
      </c>
      <c r="FQ48" s="94"/>
      <c r="FR48" s="94"/>
      <c r="FS48" s="94"/>
      <c r="FT48" s="94"/>
      <c r="FU48" s="94"/>
      <c r="FV48" s="94"/>
      <c r="FW48" s="94"/>
      <c r="FX48" s="94"/>
    </row>
    <row r="49" spans="1:180" s="15" customFormat="1" ht="30" customHeight="1" x14ac:dyDescent="0.2">
      <c r="A49" s="92">
        <v>2</v>
      </c>
      <c r="B49" s="11"/>
      <c r="C49" s="12"/>
      <c r="D49" s="10"/>
      <c r="E49" s="14"/>
      <c r="F49" s="11"/>
      <c r="G49" s="12"/>
      <c r="H49" s="10"/>
      <c r="I49" s="14"/>
      <c r="J49" s="11"/>
      <c r="K49" s="12"/>
      <c r="L49" s="10"/>
      <c r="M49" s="14"/>
      <c r="N49" s="11"/>
      <c r="O49" s="12"/>
      <c r="P49" s="10"/>
      <c r="Q49" s="14"/>
      <c r="R49" s="11"/>
      <c r="S49" s="12"/>
      <c r="T49" s="10"/>
      <c r="U49" s="14"/>
      <c r="V49" s="11"/>
      <c r="W49" s="12"/>
      <c r="X49" s="10"/>
      <c r="Y49" s="14"/>
      <c r="Z49" s="57"/>
      <c r="AA49" s="58"/>
      <c r="AB49" s="90"/>
      <c r="AC49" s="60"/>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
      <c r="C50" s="1"/>
      <c r="D50" s="2"/>
      <c r="E50" s="7"/>
      <c r="F50" s="5"/>
      <c r="G50" s="1"/>
      <c r="H50" s="2"/>
      <c r="I50" s="7"/>
      <c r="J50" s="5"/>
      <c r="K50" s="1"/>
      <c r="L50" s="2"/>
      <c r="M50" s="7"/>
      <c r="N50" s="5"/>
      <c r="O50" s="1"/>
      <c r="P50" s="2"/>
      <c r="Q50" s="7"/>
      <c r="R50" s="5"/>
      <c r="S50" s="1"/>
      <c r="T50" s="2"/>
      <c r="U50" s="7"/>
      <c r="V50" s="5"/>
      <c r="W50" s="1"/>
      <c r="X50" s="2"/>
      <c r="Y50" s="7"/>
      <c r="Z50" s="54"/>
      <c r="AA50" s="55"/>
      <c r="AB50" s="105"/>
      <c r="AC50" s="235"/>
      <c r="AD50" s="91">
        <v>3</v>
      </c>
      <c r="FQ50" s="94"/>
      <c r="FR50" s="94"/>
      <c r="FS50" s="94"/>
      <c r="FT50" s="94"/>
      <c r="FU50" s="94"/>
      <c r="FV50" s="94"/>
      <c r="FW50" s="94"/>
      <c r="FX50" s="94"/>
    </row>
    <row r="51" spans="1:180" s="15" customFormat="1" ht="30" customHeight="1" x14ac:dyDescent="0.2">
      <c r="A51" s="92">
        <v>4</v>
      </c>
      <c r="B51" s="11"/>
      <c r="C51" s="12"/>
      <c r="D51" s="10"/>
      <c r="E51" s="14"/>
      <c r="F51" s="11"/>
      <c r="G51" s="12"/>
      <c r="H51" s="10"/>
      <c r="I51" s="14"/>
      <c r="J51" s="11"/>
      <c r="K51" s="12"/>
      <c r="L51" s="10"/>
      <c r="M51" s="14"/>
      <c r="N51" s="11"/>
      <c r="O51" s="12"/>
      <c r="P51" s="10"/>
      <c r="Q51" s="14"/>
      <c r="R51" s="11"/>
      <c r="S51" s="12"/>
      <c r="T51" s="10"/>
      <c r="U51" s="14"/>
      <c r="V51" s="11"/>
      <c r="W51" s="12"/>
      <c r="X51" s="10"/>
      <c r="Y51" s="14"/>
      <c r="Z51" s="57"/>
      <c r="AA51" s="58"/>
      <c r="AB51" s="90"/>
      <c r="AC51" s="60"/>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
      <c r="C52" s="1"/>
      <c r="D52" s="2"/>
      <c r="E52" s="7"/>
      <c r="F52" s="5"/>
      <c r="G52" s="1"/>
      <c r="H52" s="2"/>
      <c r="I52" s="7"/>
      <c r="J52" s="5"/>
      <c r="K52" s="1"/>
      <c r="L52" s="2"/>
      <c r="M52" s="7"/>
      <c r="N52" s="5"/>
      <c r="O52" s="1"/>
      <c r="P52" s="2"/>
      <c r="Q52" s="7"/>
      <c r="R52" s="5"/>
      <c r="S52" s="1"/>
      <c r="T52" s="2"/>
      <c r="U52" s="7"/>
      <c r="V52" s="5"/>
      <c r="W52" s="1"/>
      <c r="X52" s="2"/>
      <c r="Y52" s="7"/>
      <c r="Z52" s="54"/>
      <c r="AA52" s="55"/>
      <c r="AB52" s="105"/>
      <c r="AC52" s="235"/>
      <c r="AD52" s="91">
        <v>5</v>
      </c>
      <c r="FQ52" s="94"/>
      <c r="FR52" s="94"/>
      <c r="FS52" s="94"/>
      <c r="FT52" s="94"/>
      <c r="FU52" s="94"/>
      <c r="FV52" s="94"/>
      <c r="FW52" s="94"/>
      <c r="FX52" s="94"/>
    </row>
    <row r="53" spans="1:180" s="15" customFormat="1" ht="30" customHeight="1" x14ac:dyDescent="0.2">
      <c r="A53" s="92">
        <v>6</v>
      </c>
      <c r="B53" s="11"/>
      <c r="C53" s="12"/>
      <c r="D53" s="10"/>
      <c r="E53" s="13"/>
      <c r="F53" s="11"/>
      <c r="G53" s="12"/>
      <c r="H53" s="10"/>
      <c r="I53" s="13"/>
      <c r="J53" s="11"/>
      <c r="K53" s="12"/>
      <c r="L53" s="10"/>
      <c r="M53" s="13"/>
      <c r="N53" s="11"/>
      <c r="O53" s="12"/>
      <c r="P53" s="10"/>
      <c r="Q53" s="13"/>
      <c r="R53" s="11"/>
      <c r="S53" s="12"/>
      <c r="T53" s="10"/>
      <c r="U53" s="13"/>
      <c r="V53" s="11"/>
      <c r="W53" s="12"/>
      <c r="X53" s="10"/>
      <c r="Y53" s="13"/>
      <c r="Z53" s="57"/>
      <c r="AA53" s="58"/>
      <c r="AB53" s="90"/>
      <c r="AC53" s="238"/>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35"/>
      <c r="C54" s="36"/>
      <c r="D54" s="41"/>
      <c r="E54" s="37"/>
      <c r="F54" s="5"/>
      <c r="G54" s="1"/>
      <c r="H54" s="2"/>
      <c r="I54" s="7"/>
      <c r="J54" s="35"/>
      <c r="K54" s="36"/>
      <c r="L54" s="41"/>
      <c r="M54" s="37"/>
      <c r="N54" s="35"/>
      <c r="O54" s="36"/>
      <c r="P54" s="41"/>
      <c r="Q54" s="37"/>
      <c r="R54" s="5"/>
      <c r="S54" s="1"/>
      <c r="T54" s="2"/>
      <c r="U54" s="7"/>
      <c r="V54" s="35"/>
      <c r="W54" s="36"/>
      <c r="X54" s="41"/>
      <c r="Y54" s="37"/>
      <c r="Z54" s="61"/>
      <c r="AA54" s="62"/>
      <c r="AB54" s="106"/>
      <c r="AC54" s="130"/>
      <c r="AD54" s="91" t="s">
        <v>8</v>
      </c>
      <c r="FQ54" s="94"/>
      <c r="FR54" s="94"/>
      <c r="FS54" s="94"/>
      <c r="FT54" s="94"/>
      <c r="FU54" s="94"/>
      <c r="FV54" s="94"/>
      <c r="FW54" s="94"/>
      <c r="FX54" s="94"/>
    </row>
    <row r="55" spans="1:180" ht="13.5" customHeight="1" thickTop="1" thickBot="1" x14ac:dyDescent="0.25">
      <c r="A55" s="87" t="s">
        <v>9</v>
      </c>
      <c r="B55" s="42">
        <f>SUM(B48:B54)</f>
        <v>0</v>
      </c>
      <c r="C55" s="43">
        <f>SUM(C48:C54)</f>
        <v>0</v>
      </c>
      <c r="D55" s="51"/>
      <c r="E55" s="44"/>
      <c r="F55" s="52">
        <f>SUM(F48:F54)</f>
        <v>0</v>
      </c>
      <c r="G55" s="43">
        <f>SUM(G48:G54)</f>
        <v>0</v>
      </c>
      <c r="H55" s="51"/>
      <c r="I55" s="51"/>
      <c r="J55" s="42">
        <f>SUM(J48:J54)</f>
        <v>0</v>
      </c>
      <c r="K55" s="43">
        <f>SUM(K48:K54)</f>
        <v>0</v>
      </c>
      <c r="L55" s="51"/>
      <c r="M55" s="44"/>
      <c r="N55" s="52">
        <f>SUM(N48:N54)</f>
        <v>0</v>
      </c>
      <c r="O55" s="43">
        <f>SUM(O48:O54)</f>
        <v>0</v>
      </c>
      <c r="P55" s="51"/>
      <c r="Q55" s="51"/>
      <c r="R55" s="72">
        <f>SUM(R48:R54)</f>
        <v>0</v>
      </c>
      <c r="S55" s="43">
        <f>SUM(S48:S54)</f>
        <v>0</v>
      </c>
      <c r="T55" s="51"/>
      <c r="U55" s="51"/>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4.25" customHeight="1" thickTop="1" x14ac:dyDescent="0.2">
      <c r="A56" s="85" t="s">
        <v>37</v>
      </c>
      <c r="B56" s="16" t="str">
        <f>$B$1</f>
        <v>山梨　太郎</v>
      </c>
      <c r="C56" s="17"/>
      <c r="D56" s="17"/>
      <c r="E56" s="45" t="str">
        <f>E45</f>
        <v>〇曜日</v>
      </c>
      <c r="F56" s="46" t="str">
        <f>F45</f>
        <v>甲州　花子</v>
      </c>
      <c r="G56" s="46"/>
      <c r="H56" s="46"/>
      <c r="I56" s="47" t="str">
        <f>I45</f>
        <v>月曜日</v>
      </c>
      <c r="J56" s="277" t="str">
        <f>J45</f>
        <v>笛吹　次郎</v>
      </c>
      <c r="K56" s="278"/>
      <c r="L56" s="278"/>
      <c r="M56" s="279" t="str">
        <f>M45</f>
        <v>火曜日</v>
      </c>
      <c r="N56" s="49" t="str">
        <f>N45</f>
        <v>吉田　三郎</v>
      </c>
      <c r="O56" s="49"/>
      <c r="P56" s="49"/>
      <c r="Q56" s="50" t="str">
        <f>Q45</f>
        <v>火曜日</v>
      </c>
      <c r="R56" s="292" t="str">
        <f>R45</f>
        <v>富士　さくら</v>
      </c>
      <c r="S56" s="280"/>
      <c r="T56" s="280"/>
      <c r="U56" s="281" t="str">
        <f>U45</f>
        <v>水曜日</v>
      </c>
      <c r="V56" s="282" t="str">
        <f>V45</f>
        <v>大月　四郎</v>
      </c>
      <c r="W56" s="283"/>
      <c r="X56" s="283"/>
      <c r="Y56" s="284" t="str">
        <f>Y45</f>
        <v>木曜日</v>
      </c>
      <c r="Z56" s="68"/>
      <c r="AA56" s="69"/>
      <c r="AB56" s="69"/>
      <c r="AC56" s="3" t="s">
        <v>7</v>
      </c>
      <c r="AD56" s="85"/>
      <c r="FQ56" s="94"/>
      <c r="FR56" s="94"/>
      <c r="FS56" s="94"/>
      <c r="FT56" s="94"/>
      <c r="FU56" s="94"/>
      <c r="FV56" s="94"/>
      <c r="FW56" s="94"/>
      <c r="FX56" s="94"/>
    </row>
    <row r="57" spans="1:180" ht="14.25" customHeight="1" x14ac:dyDescent="0.2">
      <c r="A57" s="86"/>
      <c r="B57" s="21" t="str">
        <f>B46</f>
        <v>山梨中</v>
      </c>
      <c r="C57" s="22"/>
      <c r="D57" s="22"/>
      <c r="E57" s="4">
        <f>E46+7</f>
        <v>46146</v>
      </c>
      <c r="F57" s="23" t="str">
        <f>F46</f>
        <v>山梨中</v>
      </c>
      <c r="G57" s="23"/>
      <c r="H57" s="23"/>
      <c r="I57" s="4">
        <f>I46+7</f>
        <v>46146</v>
      </c>
      <c r="J57" s="24" t="str">
        <f>J46</f>
        <v>笛吹中</v>
      </c>
      <c r="K57" s="23"/>
      <c r="L57" s="23"/>
      <c r="M57" s="4">
        <f>M46+7</f>
        <v>46147</v>
      </c>
      <c r="N57" s="23" t="str">
        <f>N46</f>
        <v>笛吹中</v>
      </c>
      <c r="O57" s="23"/>
      <c r="P57" s="23"/>
      <c r="Q57" s="4">
        <f>Q46+7</f>
        <v>46147</v>
      </c>
      <c r="R57" s="23" t="str">
        <f>R46</f>
        <v>富士中</v>
      </c>
      <c r="S57" s="23"/>
      <c r="T57" s="23"/>
      <c r="U57" s="4">
        <f>U46+7</f>
        <v>46148</v>
      </c>
      <c r="V57" s="24" t="str">
        <f>V46</f>
        <v>大月中</v>
      </c>
      <c r="W57" s="23"/>
      <c r="X57" s="23"/>
      <c r="Y57" s="4">
        <f>Y46+7</f>
        <v>46149</v>
      </c>
      <c r="Z57" s="24" t="str">
        <f>Z2</f>
        <v>○○学校</v>
      </c>
      <c r="AA57" s="23"/>
      <c r="AB57" s="23"/>
      <c r="AC57" s="4">
        <f>AC46+7</f>
        <v>46150</v>
      </c>
      <c r="AD57" s="86"/>
      <c r="FQ57" s="94"/>
      <c r="FR57" s="94"/>
      <c r="FS57" s="94"/>
      <c r="FT57" s="94"/>
      <c r="FU57" s="94"/>
      <c r="FV57" s="94"/>
      <c r="FW57" s="94"/>
      <c r="FX57" s="94"/>
    </row>
    <row r="58" spans="1:180" ht="14.25" customHeight="1" x14ac:dyDescent="0.2">
      <c r="A58" s="91" t="s">
        <v>10</v>
      </c>
      <c r="B58" s="5" t="s">
        <v>0</v>
      </c>
      <c r="C58" s="1" t="s">
        <v>1</v>
      </c>
      <c r="D58" s="191" t="s">
        <v>49</v>
      </c>
      <c r="E58" s="6" t="s">
        <v>2</v>
      </c>
      <c r="F58" s="25" t="s">
        <v>0</v>
      </c>
      <c r="G58" s="1" t="s">
        <v>1</v>
      </c>
      <c r="H58" s="191" t="s">
        <v>52</v>
      </c>
      <c r="I58" s="2" t="s">
        <v>2</v>
      </c>
      <c r="J58" s="5" t="s">
        <v>0</v>
      </c>
      <c r="K58" s="1" t="s">
        <v>1</v>
      </c>
      <c r="L58" s="191" t="s">
        <v>52</v>
      </c>
      <c r="M58" s="6" t="s">
        <v>2</v>
      </c>
      <c r="N58" s="25" t="s">
        <v>0</v>
      </c>
      <c r="O58" s="1" t="s">
        <v>1</v>
      </c>
      <c r="P58" s="191" t="s">
        <v>52</v>
      </c>
      <c r="Q58" s="2" t="s">
        <v>2</v>
      </c>
      <c r="R58" s="5" t="s">
        <v>0</v>
      </c>
      <c r="S58" s="1" t="s">
        <v>1</v>
      </c>
      <c r="T58" s="191" t="s">
        <v>52</v>
      </c>
      <c r="U58" s="2" t="s">
        <v>2</v>
      </c>
      <c r="V58" s="5" t="s">
        <v>0</v>
      </c>
      <c r="W58" s="1" t="s">
        <v>1</v>
      </c>
      <c r="X58" s="191" t="s">
        <v>52</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
      <c r="C59" s="1"/>
      <c r="D59" s="2"/>
      <c r="E59" s="7"/>
      <c r="F59" s="25"/>
      <c r="G59" s="1"/>
      <c r="H59" s="2"/>
      <c r="I59" s="30"/>
      <c r="J59" s="5"/>
      <c r="K59" s="1"/>
      <c r="L59" s="2"/>
      <c r="M59" s="7"/>
      <c r="N59" s="25"/>
      <c r="O59" s="1"/>
      <c r="P59" s="2"/>
      <c r="Q59" s="30"/>
      <c r="R59" s="5"/>
      <c r="S59" s="1"/>
      <c r="T59" s="2"/>
      <c r="U59" s="30"/>
      <c r="V59" s="5"/>
      <c r="W59" s="1"/>
      <c r="X59" s="2"/>
      <c r="Y59" s="7"/>
      <c r="Z59" s="5"/>
      <c r="AA59" s="1"/>
      <c r="AB59" s="2"/>
      <c r="AC59" s="219" t="s">
        <v>95</v>
      </c>
      <c r="AD59" s="91">
        <v>1</v>
      </c>
      <c r="FQ59" s="94"/>
      <c r="FR59" s="94"/>
      <c r="FS59" s="94"/>
      <c r="FT59" s="94"/>
      <c r="FU59" s="94"/>
      <c r="FV59" s="94"/>
      <c r="FW59" s="94"/>
      <c r="FX59" s="94"/>
    </row>
    <row r="60" spans="1:180" s="15" customFormat="1" ht="30" customHeight="1" x14ac:dyDescent="0.2">
      <c r="A60" s="92">
        <v>2</v>
      </c>
      <c r="B60" s="11"/>
      <c r="C60" s="12"/>
      <c r="D60" s="10"/>
      <c r="E60" s="14"/>
      <c r="F60" s="26"/>
      <c r="G60" s="12"/>
      <c r="H60" s="10"/>
      <c r="I60" s="31"/>
      <c r="J60" s="11"/>
      <c r="K60" s="12"/>
      <c r="L60" s="10"/>
      <c r="M60" s="14"/>
      <c r="N60" s="26"/>
      <c r="O60" s="12"/>
      <c r="P60" s="10"/>
      <c r="Q60" s="31"/>
      <c r="R60" s="11"/>
      <c r="S60" s="12"/>
      <c r="T60" s="10"/>
      <c r="U60" s="31"/>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
      <c r="C61" s="1"/>
      <c r="D61" s="2"/>
      <c r="E61" s="7"/>
      <c r="F61" s="25"/>
      <c r="G61" s="1"/>
      <c r="H61" s="2"/>
      <c r="I61" s="7"/>
      <c r="J61" s="5"/>
      <c r="K61" s="1"/>
      <c r="L61" s="2"/>
      <c r="M61" s="7"/>
      <c r="N61" s="25"/>
      <c r="O61" s="1"/>
      <c r="P61" s="2"/>
      <c r="Q61" s="30"/>
      <c r="R61" s="5"/>
      <c r="S61" s="1"/>
      <c r="T61" s="2"/>
      <c r="U61" s="7"/>
      <c r="V61" s="5"/>
      <c r="W61" s="1"/>
      <c r="X61" s="2"/>
      <c r="Y61" s="7"/>
      <c r="Z61" s="5"/>
      <c r="AA61" s="1"/>
      <c r="AB61" s="2"/>
      <c r="AC61" s="6"/>
      <c r="AD61" s="91">
        <v>3</v>
      </c>
      <c r="FQ61" s="94"/>
      <c r="FR61" s="94"/>
      <c r="FS61" s="94"/>
      <c r="FT61" s="94"/>
      <c r="FU61" s="94"/>
      <c r="FV61" s="94"/>
      <c r="FW61" s="94"/>
      <c r="FX61" s="94"/>
    </row>
    <row r="62" spans="1:180" s="15" customFormat="1" ht="30" customHeight="1" x14ac:dyDescent="0.2">
      <c r="A62" s="92">
        <v>4</v>
      </c>
      <c r="B62" s="11"/>
      <c r="C62" s="12"/>
      <c r="D62" s="10"/>
      <c r="E62" s="14"/>
      <c r="F62" s="26"/>
      <c r="G62" s="12"/>
      <c r="H62" s="10"/>
      <c r="I62" s="31"/>
      <c r="J62" s="11"/>
      <c r="K62" s="146"/>
      <c r="L62" s="10"/>
      <c r="M62" s="14"/>
      <c r="N62" s="26"/>
      <c r="O62" s="12"/>
      <c r="P62" s="10"/>
      <c r="Q62" s="31"/>
      <c r="R62" s="11"/>
      <c r="S62" s="12"/>
      <c r="T62" s="10"/>
      <c r="U62" s="31"/>
      <c r="V62" s="11"/>
      <c r="W62" s="146"/>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
      <c r="C63" s="1"/>
      <c r="D63" s="2"/>
      <c r="E63" s="7"/>
      <c r="F63" s="25"/>
      <c r="G63" s="1"/>
      <c r="H63" s="2"/>
      <c r="I63" s="30"/>
      <c r="J63" s="5"/>
      <c r="K63" s="1"/>
      <c r="L63" s="2"/>
      <c r="M63" s="7"/>
      <c r="N63" s="25"/>
      <c r="O63" s="1"/>
      <c r="P63" s="2"/>
      <c r="Q63" s="30"/>
      <c r="R63" s="5"/>
      <c r="S63" s="1"/>
      <c r="T63" s="2"/>
      <c r="U63" s="30"/>
      <c r="V63" s="5"/>
      <c r="W63" s="1"/>
      <c r="X63" s="2"/>
      <c r="Y63" s="7"/>
      <c r="Z63" s="5"/>
      <c r="AA63" s="1"/>
      <c r="AB63" s="2"/>
      <c r="AC63" s="6"/>
      <c r="AD63" s="91">
        <v>5</v>
      </c>
      <c r="FQ63" s="94"/>
      <c r="FR63" s="94"/>
      <c r="FS63" s="94"/>
      <c r="FT63" s="94"/>
      <c r="FU63" s="94"/>
      <c r="FV63" s="94"/>
      <c r="FW63" s="94"/>
      <c r="FX63" s="94"/>
    </row>
    <row r="64" spans="1:180" s="15" customFormat="1" ht="30" customHeight="1" x14ac:dyDescent="0.2">
      <c r="A64" s="92">
        <v>6</v>
      </c>
      <c r="B64" s="11"/>
      <c r="C64" s="12"/>
      <c r="D64" s="10"/>
      <c r="E64" s="14"/>
      <c r="F64" s="26"/>
      <c r="G64" s="12"/>
      <c r="H64" s="10"/>
      <c r="I64" s="31"/>
      <c r="J64" s="11"/>
      <c r="K64" s="12"/>
      <c r="L64" s="10"/>
      <c r="M64" s="13"/>
      <c r="N64" s="26"/>
      <c r="O64" s="12"/>
      <c r="P64" s="10"/>
      <c r="Q64" s="10"/>
      <c r="R64" s="11"/>
      <c r="S64" s="12"/>
      <c r="T64" s="10"/>
      <c r="U64" s="31"/>
      <c r="V64" s="11"/>
      <c r="W64" s="12"/>
      <c r="X64" s="10"/>
      <c r="Y64" s="13"/>
      <c r="Z64" s="11"/>
      <c r="AA64" s="12"/>
      <c r="AB64" s="10"/>
      <c r="AC64" s="13"/>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35"/>
      <c r="C65" s="36"/>
      <c r="D65" s="41"/>
      <c r="E65" s="37"/>
      <c r="F65" s="38"/>
      <c r="G65" s="36"/>
      <c r="H65" s="41"/>
      <c r="I65" s="37"/>
      <c r="J65" s="35"/>
      <c r="K65" s="36"/>
      <c r="L65" s="41"/>
      <c r="M65" s="37"/>
      <c r="N65" s="38"/>
      <c r="O65" s="36"/>
      <c r="P65" s="41"/>
      <c r="Q65" s="39"/>
      <c r="R65" s="35"/>
      <c r="S65" s="36"/>
      <c r="T65" s="41"/>
      <c r="U65" s="37"/>
      <c r="V65" s="35"/>
      <c r="W65" s="36"/>
      <c r="X65" s="41"/>
      <c r="Y65" s="37"/>
      <c r="Z65" s="35"/>
      <c r="AA65" s="36"/>
      <c r="AB65" s="41"/>
      <c r="AC65" s="37"/>
      <c r="AD65" s="91" t="s">
        <v>8</v>
      </c>
      <c r="FQ65" s="94"/>
      <c r="FR65" s="94"/>
      <c r="FS65" s="94"/>
      <c r="FT65" s="94"/>
      <c r="FU65" s="94"/>
      <c r="FV65" s="94"/>
      <c r="FW65" s="94"/>
      <c r="FX65" s="94"/>
    </row>
    <row r="66" spans="1:180" ht="1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223">
        <f>SUM(R59:R65)</f>
        <v>0</v>
      </c>
      <c r="S66" s="43">
        <f>SUM(S59:S65)</f>
        <v>0</v>
      </c>
      <c r="T66" s="51"/>
      <c r="U66" s="51"/>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38</v>
      </c>
      <c r="B67" s="16" t="str">
        <f>$B$1</f>
        <v>山梨　太郎</v>
      </c>
      <c r="C67" s="17"/>
      <c r="D67" s="17"/>
      <c r="E67" s="45" t="str">
        <f>E56</f>
        <v>〇曜日</v>
      </c>
      <c r="F67" s="46" t="str">
        <f>F56</f>
        <v>甲州　花子</v>
      </c>
      <c r="G67" s="46"/>
      <c r="H67" s="46"/>
      <c r="I67" s="47" t="str">
        <f>I56</f>
        <v>月曜日</v>
      </c>
      <c r="J67" s="277" t="str">
        <f>J56</f>
        <v>笛吹　次郎</v>
      </c>
      <c r="K67" s="278"/>
      <c r="L67" s="278"/>
      <c r="M67" s="279" t="str">
        <f>M56</f>
        <v>火曜日</v>
      </c>
      <c r="N67" s="49" t="str">
        <f>N56</f>
        <v>吉田　三郎</v>
      </c>
      <c r="O67" s="49"/>
      <c r="P67" s="49"/>
      <c r="Q67" s="50" t="str">
        <f>Q56</f>
        <v>火曜日</v>
      </c>
      <c r="R67" s="292" t="str">
        <f>R56</f>
        <v>富士　さくら</v>
      </c>
      <c r="S67" s="280"/>
      <c r="T67" s="280"/>
      <c r="U67" s="281" t="str">
        <f>U56</f>
        <v>水曜日</v>
      </c>
      <c r="V67" s="282" t="str">
        <f>V56</f>
        <v>大月　四郎</v>
      </c>
      <c r="W67" s="283"/>
      <c r="X67" s="283"/>
      <c r="Y67" s="284" t="str">
        <f>Y56</f>
        <v>木曜日</v>
      </c>
      <c r="Z67" s="48"/>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f>E57+7</f>
        <v>46153</v>
      </c>
      <c r="F68" s="23" t="str">
        <f>F57</f>
        <v>山梨中</v>
      </c>
      <c r="G68" s="23"/>
      <c r="H68" s="23"/>
      <c r="I68" s="4">
        <f>I57+7</f>
        <v>46153</v>
      </c>
      <c r="J68" s="24" t="str">
        <f>J57</f>
        <v>笛吹中</v>
      </c>
      <c r="K68" s="23"/>
      <c r="L68" s="23"/>
      <c r="M68" s="4">
        <f>M57+7</f>
        <v>46154</v>
      </c>
      <c r="N68" s="23" t="str">
        <f>N57</f>
        <v>笛吹中</v>
      </c>
      <c r="O68" s="23"/>
      <c r="P68" s="23"/>
      <c r="Q68" s="4">
        <f>Q57+7</f>
        <v>46154</v>
      </c>
      <c r="R68" s="23" t="str">
        <f>R57</f>
        <v>富士中</v>
      </c>
      <c r="S68" s="23"/>
      <c r="T68" s="23"/>
      <c r="U68" s="4">
        <f>U57+7</f>
        <v>46155</v>
      </c>
      <c r="V68" s="24" t="str">
        <f>V57</f>
        <v>大月中</v>
      </c>
      <c r="W68" s="23"/>
      <c r="X68" s="23"/>
      <c r="Y68" s="4">
        <f>Y57+7</f>
        <v>46156</v>
      </c>
      <c r="Z68" s="24" t="str">
        <f>Z2</f>
        <v>○○学校</v>
      </c>
      <c r="AA68" s="23"/>
      <c r="AB68" s="23"/>
      <c r="AC68" s="4">
        <f>AC57+7</f>
        <v>46157</v>
      </c>
      <c r="AD68" s="86"/>
      <c r="FQ68" s="94"/>
      <c r="FR68" s="94"/>
      <c r="FS68" s="94"/>
      <c r="FT68" s="94"/>
      <c r="FU68" s="94"/>
      <c r="FV68" s="94"/>
      <c r="FW68" s="94"/>
      <c r="FX68" s="94"/>
    </row>
    <row r="69" spans="1:180" ht="15" customHeight="1" x14ac:dyDescent="0.2">
      <c r="A69" s="91" t="s">
        <v>10</v>
      </c>
      <c r="B69" s="5" t="s">
        <v>0</v>
      </c>
      <c r="C69" s="1" t="s">
        <v>1</v>
      </c>
      <c r="D69" s="191" t="s">
        <v>49</v>
      </c>
      <c r="E69" s="6"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191" t="s">
        <v>49</v>
      </c>
      <c r="U69" s="2"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7"/>
      <c r="F70" s="25"/>
      <c r="G70" s="1"/>
      <c r="H70" s="2"/>
      <c r="I70" s="30"/>
      <c r="J70" s="5"/>
      <c r="K70" s="1"/>
      <c r="L70" s="2"/>
      <c r="M70" s="7"/>
      <c r="N70" s="25"/>
      <c r="O70" s="1"/>
      <c r="P70" s="2"/>
      <c r="Q70" s="30"/>
      <c r="R70" s="5"/>
      <c r="S70" s="1"/>
      <c r="T70" s="2"/>
      <c r="U70" s="30"/>
      <c r="V70" s="5"/>
      <c r="W70" s="1"/>
      <c r="X70" s="2"/>
      <c r="Y70" s="7"/>
      <c r="Z70" s="5"/>
      <c r="AA70" s="1"/>
      <c r="AB70" s="2"/>
      <c r="AC70" s="220" t="s">
        <v>96</v>
      </c>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0"/>
      <c r="U71" s="31"/>
      <c r="V71" s="11"/>
      <c r="W71" s="12"/>
      <c r="X71" s="10"/>
      <c r="Y71" s="14"/>
      <c r="Z71" s="11"/>
      <c r="AA71" s="12"/>
      <c r="AB71" s="10"/>
      <c r="AC71" s="14"/>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7"/>
      <c r="R72" s="25"/>
      <c r="S72" s="1"/>
      <c r="T72" s="2"/>
      <c r="U72" s="7"/>
      <c r="V72" s="5"/>
      <c r="W72" s="1"/>
      <c r="X72" s="2"/>
      <c r="Y72" s="7"/>
      <c r="Z72" s="5"/>
      <c r="AA72" s="1"/>
      <c r="AB72" s="2"/>
      <c r="AC72" s="7"/>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0"/>
      <c r="U73" s="31"/>
      <c r="V73" s="11"/>
      <c r="W73" s="12"/>
      <c r="X73" s="10"/>
      <c r="Y73" s="14"/>
      <c r="Z73" s="11"/>
      <c r="AA73" s="12"/>
      <c r="AB73" s="10"/>
      <c r="AC73" s="13"/>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30"/>
      <c r="J74" s="5"/>
      <c r="K74" s="1"/>
      <c r="L74" s="2"/>
      <c r="M74" s="7"/>
      <c r="N74" s="25"/>
      <c r="O74" s="1"/>
      <c r="P74" s="2"/>
      <c r="Q74" s="142"/>
      <c r="R74" s="25"/>
      <c r="S74" s="1"/>
      <c r="T74" s="2"/>
      <c r="U74" s="30"/>
      <c r="V74" s="5"/>
      <c r="W74" s="1"/>
      <c r="X74" s="2"/>
      <c r="Y74" s="7"/>
      <c r="Z74" s="5"/>
      <c r="AA74" s="1"/>
      <c r="AB74" s="2"/>
      <c r="AC74" s="7"/>
      <c r="AD74" s="91">
        <v>5</v>
      </c>
      <c r="FQ74" s="94"/>
      <c r="FR74" s="94"/>
      <c r="FS74" s="94"/>
      <c r="FT74" s="94"/>
      <c r="FU74" s="94"/>
      <c r="FV74" s="94"/>
      <c r="FW74" s="94"/>
      <c r="FX74" s="94"/>
    </row>
    <row r="75" spans="1:180" s="15" customFormat="1" ht="30" customHeight="1" x14ac:dyDescent="0.2">
      <c r="A75" s="92">
        <v>6</v>
      </c>
      <c r="B75" s="11"/>
      <c r="C75" s="12"/>
      <c r="D75" s="10"/>
      <c r="E75" s="13"/>
      <c r="F75" s="26"/>
      <c r="G75" s="12"/>
      <c r="H75" s="10"/>
      <c r="I75" s="31"/>
      <c r="J75" s="11"/>
      <c r="K75" s="12"/>
      <c r="L75" s="10"/>
      <c r="M75" s="13"/>
      <c r="N75" s="26"/>
      <c r="O75" s="12"/>
      <c r="P75" s="10"/>
      <c r="Q75" s="14"/>
      <c r="R75" s="26"/>
      <c r="S75" s="12"/>
      <c r="T75" s="10"/>
      <c r="U75" s="31"/>
      <c r="V75" s="11"/>
      <c r="W75" s="12"/>
      <c r="X75" s="10"/>
      <c r="Y75" s="13"/>
      <c r="Z75" s="11"/>
      <c r="AA75" s="12"/>
      <c r="AB75" s="10"/>
      <c r="AC75" s="143"/>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7"/>
      <c r="R76" s="38"/>
      <c r="S76" s="36"/>
      <c r="T76" s="41"/>
      <c r="U76" s="37"/>
      <c r="V76" s="35"/>
      <c r="W76" s="36"/>
      <c r="X76" s="41"/>
      <c r="Y76" s="37"/>
      <c r="Z76" s="35"/>
      <c r="AA76" s="36"/>
      <c r="AB76" s="41"/>
      <c r="AC76" s="144"/>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44"/>
      <c r="F77" s="52">
        <f>SUM(F70:F76)</f>
        <v>0</v>
      </c>
      <c r="G77" s="43">
        <f>SUM(G70:G76)</f>
        <v>0</v>
      </c>
      <c r="H77" s="51"/>
      <c r="I77" s="51"/>
      <c r="J77" s="42">
        <f>SUM(J70:J76)</f>
        <v>0</v>
      </c>
      <c r="K77" s="43">
        <f>SUM(K70:K76)</f>
        <v>0</v>
      </c>
      <c r="L77" s="51"/>
      <c r="M77" s="44"/>
      <c r="N77" s="52">
        <f>SUM(N70:N76)</f>
        <v>0</v>
      </c>
      <c r="O77" s="43">
        <f>SUM(O70:O76)</f>
        <v>0</v>
      </c>
      <c r="P77" s="51"/>
      <c r="Q77" s="51"/>
      <c r="R77" s="223">
        <f>SUM(R70:R76)</f>
        <v>0</v>
      </c>
      <c r="S77" s="43">
        <f>SUM(S70:S76)</f>
        <v>0</v>
      </c>
      <c r="T77" s="51"/>
      <c r="U77" s="51"/>
      <c r="V77" s="4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39</v>
      </c>
      <c r="B78" s="16" t="str">
        <f>$B$1</f>
        <v>山梨　太郎</v>
      </c>
      <c r="C78" s="17"/>
      <c r="D78" s="17"/>
      <c r="E78" s="45" t="str">
        <f>E67</f>
        <v>〇曜日</v>
      </c>
      <c r="F78" s="46" t="str">
        <f>F67</f>
        <v>甲州　花子</v>
      </c>
      <c r="G78" s="46"/>
      <c r="H78" s="46"/>
      <c r="I78" s="47" t="str">
        <f>I67</f>
        <v>月曜日</v>
      </c>
      <c r="J78" s="277" t="str">
        <f>J67</f>
        <v>笛吹　次郎</v>
      </c>
      <c r="K78" s="278"/>
      <c r="L78" s="278"/>
      <c r="M78" s="279" t="str">
        <f>M67</f>
        <v>火曜日</v>
      </c>
      <c r="N78" s="49" t="str">
        <f>N67</f>
        <v>吉田　三郎</v>
      </c>
      <c r="O78" s="49"/>
      <c r="P78" s="49"/>
      <c r="Q78" s="50" t="str">
        <f>Q67</f>
        <v>火曜日</v>
      </c>
      <c r="R78" s="244" t="str">
        <f>R67</f>
        <v>富士　さくら</v>
      </c>
      <c r="S78" s="46"/>
      <c r="T78" s="46"/>
      <c r="U78" s="47" t="str">
        <f>U67</f>
        <v>水曜日</v>
      </c>
      <c r="V78" s="282" t="str">
        <f>V67</f>
        <v>大月　四郎</v>
      </c>
      <c r="W78" s="283"/>
      <c r="X78" s="283"/>
      <c r="Y78" s="284" t="str">
        <f>Y67</f>
        <v>木曜日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f>E68+7</f>
        <v>46160</v>
      </c>
      <c r="F79" s="23" t="str">
        <f>F68</f>
        <v>山梨中</v>
      </c>
      <c r="G79" s="23"/>
      <c r="H79" s="23"/>
      <c r="I79" s="4">
        <f>I68+7</f>
        <v>46160</v>
      </c>
      <c r="J79" s="24" t="str">
        <f>J68</f>
        <v>笛吹中</v>
      </c>
      <c r="K79" s="23"/>
      <c r="L79" s="23"/>
      <c r="M79" s="4">
        <f>M68+7</f>
        <v>46161</v>
      </c>
      <c r="N79" s="23" t="str">
        <f>N68</f>
        <v>笛吹中</v>
      </c>
      <c r="O79" s="23"/>
      <c r="P79" s="23"/>
      <c r="Q79" s="4">
        <f>Q68+7</f>
        <v>46161</v>
      </c>
      <c r="R79" s="23" t="str">
        <f>R68</f>
        <v>富士中</v>
      </c>
      <c r="S79" s="23"/>
      <c r="T79" s="23"/>
      <c r="U79" s="4">
        <f>U68+7</f>
        <v>46162</v>
      </c>
      <c r="V79" s="24" t="str">
        <f>V68</f>
        <v>大月中</v>
      </c>
      <c r="W79" s="23"/>
      <c r="X79" s="23"/>
      <c r="Y79" s="4">
        <f>Y68+7</f>
        <v>46163</v>
      </c>
      <c r="Z79" s="24" t="str">
        <f>Z2</f>
        <v>○○学校</v>
      </c>
      <c r="AA79" s="23"/>
      <c r="AB79" s="23"/>
      <c r="AC79" s="4">
        <f>AC68+7</f>
        <v>46164</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52</v>
      </c>
      <c r="I80" s="2" t="s">
        <v>2</v>
      </c>
      <c r="J80" s="5" t="s">
        <v>0</v>
      </c>
      <c r="K80" s="1" t="s">
        <v>1</v>
      </c>
      <c r="L80" s="191" t="s">
        <v>49</v>
      </c>
      <c r="M80" s="6" t="s">
        <v>2</v>
      </c>
      <c r="N80" s="25" t="s">
        <v>0</v>
      </c>
      <c r="O80" s="1" t="s">
        <v>1</v>
      </c>
      <c r="P80" s="191" t="s">
        <v>49</v>
      </c>
      <c r="Q80" s="6" t="s">
        <v>2</v>
      </c>
      <c r="R80" s="25" t="s">
        <v>0</v>
      </c>
      <c r="S80" s="1" t="s">
        <v>1</v>
      </c>
      <c r="T80" s="191" t="s">
        <v>52</v>
      </c>
      <c r="U80" s="2" t="s">
        <v>2</v>
      </c>
      <c r="V80" s="5" t="s">
        <v>0</v>
      </c>
      <c r="W80" s="1" t="s">
        <v>1</v>
      </c>
      <c r="X80" s="191" t="s">
        <v>49</v>
      </c>
      <c r="Y80" s="6" t="s">
        <v>2</v>
      </c>
      <c r="Z80" s="5" t="s">
        <v>0</v>
      </c>
      <c r="AA80" s="1" t="s">
        <v>1</v>
      </c>
      <c r="AB80" s="2"/>
      <c r="AC80" s="6" t="s">
        <v>2</v>
      </c>
      <c r="AD80" s="91" t="s">
        <v>10</v>
      </c>
      <c r="FQ80" s="94"/>
      <c r="FR80" s="94"/>
      <c r="FS80" s="94"/>
      <c r="FT80" s="94"/>
      <c r="FU80" s="94"/>
      <c r="FV80" s="94"/>
      <c r="FW80" s="94"/>
      <c r="FX80" s="94"/>
    </row>
    <row r="81" spans="1:180" ht="30" customHeight="1" x14ac:dyDescent="0.2">
      <c r="A81" s="91">
        <v>1</v>
      </c>
      <c r="B81" s="5"/>
      <c r="C81" s="1"/>
      <c r="D81" s="2"/>
      <c r="E81" s="7"/>
      <c r="F81" s="25"/>
      <c r="G81" s="1"/>
      <c r="H81" s="2"/>
      <c r="I81" s="30"/>
      <c r="J81" s="5"/>
      <c r="K81" s="1"/>
      <c r="L81" s="2"/>
      <c r="M81" s="7"/>
      <c r="N81" s="25"/>
      <c r="O81" s="1"/>
      <c r="P81" s="2"/>
      <c r="Q81" s="7"/>
      <c r="R81" s="25"/>
      <c r="S81" s="1"/>
      <c r="T81" s="2"/>
      <c r="U81" s="30"/>
      <c r="V81" s="5"/>
      <c r="W81" s="1"/>
      <c r="X81" s="2"/>
      <c r="Y81" s="7"/>
      <c r="Z81" s="5"/>
      <c r="AA81" s="1"/>
      <c r="AB81" s="2"/>
      <c r="AC81" s="221" t="s">
        <v>102</v>
      </c>
      <c r="AD81" s="91">
        <v>1</v>
      </c>
      <c r="FQ81" s="94"/>
      <c r="FR81" s="94"/>
      <c r="FS81" s="94"/>
      <c r="FT81" s="94"/>
      <c r="FU81" s="94"/>
      <c r="FV81" s="94"/>
      <c r="FW81" s="94"/>
      <c r="FX81" s="94"/>
    </row>
    <row r="82" spans="1:180" s="15" customFormat="1" ht="30" customHeight="1" x14ac:dyDescent="0.2">
      <c r="A82" s="92">
        <v>2</v>
      </c>
      <c r="B82" s="11"/>
      <c r="C82" s="12"/>
      <c r="D82" s="10"/>
      <c r="E82" s="14"/>
      <c r="F82" s="26"/>
      <c r="G82" s="12"/>
      <c r="H82" s="10"/>
      <c r="I82" s="31"/>
      <c r="J82" s="11"/>
      <c r="K82" s="12"/>
      <c r="L82" s="10"/>
      <c r="M82" s="14"/>
      <c r="N82" s="26"/>
      <c r="O82" s="12"/>
      <c r="P82" s="10"/>
      <c r="Q82" s="31"/>
      <c r="R82" s="11"/>
      <c r="S82" s="12"/>
      <c r="T82" s="10"/>
      <c r="U82" s="31"/>
      <c r="V82" s="11"/>
      <c r="W82" s="12"/>
      <c r="X82" s="10"/>
      <c r="Y82" s="14"/>
      <c r="Z82" s="11"/>
      <c r="AA82" s="12"/>
      <c r="AB82" s="10"/>
      <c r="AC82" s="13"/>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91">
        <v>3</v>
      </c>
      <c r="B83" s="5"/>
      <c r="C83" s="1"/>
      <c r="D83" s="2"/>
      <c r="E83" s="7"/>
      <c r="F83" s="25"/>
      <c r="G83" s="1"/>
      <c r="H83" s="2"/>
      <c r="I83" s="7"/>
      <c r="J83" s="5"/>
      <c r="K83" s="1"/>
      <c r="L83" s="2"/>
      <c r="M83" s="7"/>
      <c r="N83" s="25"/>
      <c r="O83" s="1"/>
      <c r="P83" s="2"/>
      <c r="Q83" s="7"/>
      <c r="R83" s="25"/>
      <c r="S83" s="1"/>
      <c r="T83" s="2"/>
      <c r="U83" s="7"/>
      <c r="V83" s="5"/>
      <c r="W83" s="1"/>
      <c r="X83" s="2"/>
      <c r="Y83" s="7"/>
      <c r="Z83" s="5"/>
      <c r="AA83" s="1"/>
      <c r="AB83" s="2"/>
      <c r="AC83" s="6"/>
      <c r="AD83" s="91">
        <v>3</v>
      </c>
      <c r="FQ83" s="94"/>
      <c r="FR83" s="94"/>
      <c r="FS83" s="94"/>
      <c r="FT83" s="94"/>
      <c r="FU83" s="94"/>
      <c r="FV83" s="94"/>
      <c r="FW83" s="94"/>
      <c r="FX83" s="94"/>
    </row>
    <row r="84" spans="1:180" s="15" customFormat="1" ht="30" customHeight="1" x14ac:dyDescent="0.2">
      <c r="A84" s="92">
        <v>4</v>
      </c>
      <c r="B84" s="11"/>
      <c r="C84" s="12"/>
      <c r="D84" s="10"/>
      <c r="E84" s="14"/>
      <c r="F84" s="26"/>
      <c r="G84" s="12"/>
      <c r="H84" s="10"/>
      <c r="I84" s="31"/>
      <c r="J84" s="11"/>
      <c r="K84" s="12"/>
      <c r="L84" s="10"/>
      <c r="M84" s="14"/>
      <c r="N84" s="26"/>
      <c r="O84" s="12"/>
      <c r="P84" s="10"/>
      <c r="Q84" s="31"/>
      <c r="R84" s="11"/>
      <c r="S84" s="12"/>
      <c r="T84" s="10"/>
      <c r="U84" s="31"/>
      <c r="V84" s="11"/>
      <c r="W84" s="12"/>
      <c r="X84" s="10"/>
      <c r="Y84" s="14"/>
      <c r="Z84" s="11"/>
      <c r="AA84" s="12"/>
      <c r="AB84" s="10"/>
      <c r="AC84" s="13"/>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91">
        <v>5</v>
      </c>
      <c r="B85" s="5"/>
      <c r="C85" s="1"/>
      <c r="D85" s="2"/>
      <c r="E85" s="7"/>
      <c r="F85" s="25"/>
      <c r="G85" s="1"/>
      <c r="H85" s="2"/>
      <c r="I85" s="30"/>
      <c r="J85" s="5"/>
      <c r="K85" s="1"/>
      <c r="L85" s="2"/>
      <c r="M85" s="7"/>
      <c r="N85" s="25"/>
      <c r="O85" s="1"/>
      <c r="P85" s="2"/>
      <c r="Q85" s="142"/>
      <c r="R85" s="25"/>
      <c r="S85" s="1"/>
      <c r="T85" s="2"/>
      <c r="U85" s="30"/>
      <c r="V85" s="5"/>
      <c r="W85" s="1"/>
      <c r="X85" s="2"/>
      <c r="Y85" s="7"/>
      <c r="Z85" s="5"/>
      <c r="AA85" s="1"/>
      <c r="AB85" s="2"/>
      <c r="AC85" s="236"/>
      <c r="AD85" s="91">
        <v>5</v>
      </c>
      <c r="FQ85" s="94"/>
      <c r="FR85" s="94"/>
      <c r="FS85" s="94"/>
      <c r="FT85" s="94"/>
      <c r="FU85" s="94"/>
      <c r="FV85" s="94"/>
      <c r="FW85" s="94"/>
      <c r="FX85" s="94"/>
    </row>
    <row r="86" spans="1:180" s="15" customFormat="1" ht="30" customHeight="1" x14ac:dyDescent="0.2">
      <c r="A86" s="92">
        <v>6</v>
      </c>
      <c r="B86" s="11"/>
      <c r="C86" s="12"/>
      <c r="D86" s="10"/>
      <c r="E86" s="14"/>
      <c r="F86" s="26"/>
      <c r="G86" s="12"/>
      <c r="H86" s="10"/>
      <c r="I86" s="10"/>
      <c r="J86" s="11"/>
      <c r="K86" s="12"/>
      <c r="L86" s="10"/>
      <c r="M86" s="13"/>
      <c r="N86" s="26"/>
      <c r="O86" s="12"/>
      <c r="P86" s="10"/>
      <c r="Q86" s="31"/>
      <c r="R86" s="11"/>
      <c r="S86" s="12"/>
      <c r="T86" s="10"/>
      <c r="U86" s="10"/>
      <c r="V86" s="11"/>
      <c r="W86" s="12"/>
      <c r="X86" s="10"/>
      <c r="Y86" s="13"/>
      <c r="Z86" s="11"/>
      <c r="AA86" s="12"/>
      <c r="AB86" s="10"/>
      <c r="AC86" s="13"/>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91" t="s">
        <v>8</v>
      </c>
      <c r="B87" s="35"/>
      <c r="C87" s="36"/>
      <c r="D87" s="41"/>
      <c r="E87" s="37"/>
      <c r="F87" s="38"/>
      <c r="G87" s="36"/>
      <c r="H87" s="41"/>
      <c r="I87" s="39"/>
      <c r="J87" s="35"/>
      <c r="K87" s="36"/>
      <c r="L87" s="41"/>
      <c r="M87" s="37"/>
      <c r="N87" s="38"/>
      <c r="O87" s="36"/>
      <c r="P87" s="41"/>
      <c r="Q87" s="37"/>
      <c r="R87" s="38"/>
      <c r="S87" s="36"/>
      <c r="T87" s="41"/>
      <c r="U87" s="39"/>
      <c r="V87" s="35"/>
      <c r="W87" s="36"/>
      <c r="X87" s="41"/>
      <c r="Y87" s="37"/>
      <c r="Z87" s="35"/>
      <c r="AA87" s="36"/>
      <c r="AB87" s="41"/>
      <c r="AC87" s="40"/>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52">
        <f>SUM(F81:F87)</f>
        <v>0</v>
      </c>
      <c r="G88" s="43">
        <f>SUM(G81:G87)</f>
        <v>0</v>
      </c>
      <c r="H88" s="51"/>
      <c r="I88" s="51"/>
      <c r="J88" s="42">
        <f>SUM(J81:J87)</f>
        <v>0</v>
      </c>
      <c r="K88" s="43">
        <f>SUM(K81:K87)</f>
        <v>0</v>
      </c>
      <c r="L88" s="51"/>
      <c r="M88" s="44"/>
      <c r="N88" s="52">
        <f>SUM(N81:N87)</f>
        <v>0</v>
      </c>
      <c r="O88" s="43">
        <f>SUM(O81:O87)</f>
        <v>0</v>
      </c>
      <c r="P88" s="51"/>
      <c r="Q88" s="51"/>
      <c r="R88" s="223">
        <f>SUM(R81:R87)</f>
        <v>0</v>
      </c>
      <c r="S88" s="43">
        <f>SUM(S81:S87)</f>
        <v>0</v>
      </c>
      <c r="T88" s="51"/>
      <c r="U88" s="51"/>
      <c r="V88" s="4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40</v>
      </c>
      <c r="B89" s="16" t="str">
        <f>$B$1</f>
        <v>山梨　太郎</v>
      </c>
      <c r="C89" s="17"/>
      <c r="D89" s="17"/>
      <c r="E89" s="45" t="str">
        <f>E78</f>
        <v>〇曜日</v>
      </c>
      <c r="F89" s="46" t="str">
        <f>F78</f>
        <v>甲州　花子</v>
      </c>
      <c r="G89" s="46"/>
      <c r="H89" s="46"/>
      <c r="I89" s="47" t="str">
        <f>I78</f>
        <v>月曜日</v>
      </c>
      <c r="J89" s="277" t="str">
        <f>J78</f>
        <v>笛吹　次郎</v>
      </c>
      <c r="K89" s="278"/>
      <c r="L89" s="278"/>
      <c r="M89" s="279" t="str">
        <f>M78</f>
        <v>火曜日</v>
      </c>
      <c r="N89" s="49" t="str">
        <f>N78</f>
        <v>吉田　三郎</v>
      </c>
      <c r="O89" s="49"/>
      <c r="P89" s="49"/>
      <c r="Q89" s="129" t="str">
        <f>Q78</f>
        <v>火曜日</v>
      </c>
      <c r="R89" s="280" t="str">
        <f>R78</f>
        <v>富士　さくら</v>
      </c>
      <c r="S89" s="280"/>
      <c r="T89" s="280"/>
      <c r="U89" s="281" t="str">
        <f>U78</f>
        <v>水曜日</v>
      </c>
      <c r="V89" s="282" t="str">
        <f>V78</f>
        <v>大月　四郎</v>
      </c>
      <c r="W89" s="283"/>
      <c r="X89" s="283"/>
      <c r="Y89" s="284" t="str">
        <f>Y78</f>
        <v>木曜日</v>
      </c>
      <c r="Z89" s="48"/>
      <c r="AA89"/>
      <c r="AB89"/>
      <c r="AC89" s="28" t="s">
        <v>7</v>
      </c>
      <c r="AD89" s="86"/>
      <c r="FQ89" s="94"/>
      <c r="FR89" s="94"/>
      <c r="FS89" s="94"/>
      <c r="FT89" s="94"/>
      <c r="FU89" s="94"/>
      <c r="FV89" s="94"/>
      <c r="FW89" s="94"/>
      <c r="FX89" s="94"/>
    </row>
    <row r="90" spans="1:180" ht="14.25" customHeight="1" x14ac:dyDescent="0.2">
      <c r="A90" s="86"/>
      <c r="B90" s="21" t="str">
        <f>B79</f>
        <v>山梨中</v>
      </c>
      <c r="C90" s="22"/>
      <c r="D90" s="22"/>
      <c r="E90" s="4">
        <f>E79+7</f>
        <v>46167</v>
      </c>
      <c r="F90" s="23" t="str">
        <f>F79</f>
        <v>山梨中</v>
      </c>
      <c r="G90" s="23"/>
      <c r="H90" s="23"/>
      <c r="I90" s="4">
        <f>I79+7</f>
        <v>46167</v>
      </c>
      <c r="J90" s="24" t="str">
        <f>J79</f>
        <v>笛吹中</v>
      </c>
      <c r="K90" s="23"/>
      <c r="L90" s="23"/>
      <c r="M90" s="4">
        <f>M79+7</f>
        <v>46168</v>
      </c>
      <c r="N90" s="23" t="str">
        <f>N79</f>
        <v>笛吹中</v>
      </c>
      <c r="O90" s="23"/>
      <c r="P90" s="23"/>
      <c r="Q90" s="4">
        <f>Q79+7</f>
        <v>46168</v>
      </c>
      <c r="R90" s="23" t="str">
        <f>R79</f>
        <v>富士中</v>
      </c>
      <c r="S90" s="23"/>
      <c r="T90" s="23"/>
      <c r="U90" s="4">
        <f>U79+7</f>
        <v>46169</v>
      </c>
      <c r="V90" s="24" t="str">
        <f>V79</f>
        <v>大月中</v>
      </c>
      <c r="W90" s="23"/>
      <c r="X90" s="23"/>
      <c r="Y90" s="4">
        <f>Y79+7</f>
        <v>46170</v>
      </c>
      <c r="Z90" s="24" t="str">
        <f>Z2</f>
        <v>○○学校</v>
      </c>
      <c r="AA90" s="23"/>
      <c r="AB90" s="23"/>
      <c r="AC90" s="4">
        <f>AC79+7</f>
        <v>46171</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52</v>
      </c>
      <c r="I91" s="2" t="s">
        <v>2</v>
      </c>
      <c r="J91" s="5" t="s">
        <v>0</v>
      </c>
      <c r="K91" s="1" t="s">
        <v>1</v>
      </c>
      <c r="L91" s="191" t="s">
        <v>52</v>
      </c>
      <c r="M91" s="6" t="s">
        <v>2</v>
      </c>
      <c r="N91" s="25" t="s">
        <v>0</v>
      </c>
      <c r="O91" s="1" t="s">
        <v>1</v>
      </c>
      <c r="P91" s="191" t="s">
        <v>49</v>
      </c>
      <c r="Q91" s="2" t="s">
        <v>2</v>
      </c>
      <c r="R91" s="5" t="s">
        <v>0</v>
      </c>
      <c r="S91" s="1" t="s">
        <v>1</v>
      </c>
      <c r="T91" s="191" t="s">
        <v>52</v>
      </c>
      <c r="U91" s="2" t="s">
        <v>2</v>
      </c>
      <c r="V91" s="5" t="s">
        <v>0</v>
      </c>
      <c r="W91" s="1" t="s">
        <v>1</v>
      </c>
      <c r="X91" s="191" t="s">
        <v>52</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25"/>
      <c r="G92" s="1"/>
      <c r="H92" s="2"/>
      <c r="I92" s="30"/>
      <c r="J92" s="5"/>
      <c r="K92" s="1"/>
      <c r="L92" s="2"/>
      <c r="M92" s="7"/>
      <c r="N92" s="25"/>
      <c r="O92" s="1"/>
      <c r="P92" s="2"/>
      <c r="Q92" s="7"/>
      <c r="R92" s="25"/>
      <c r="S92" s="1"/>
      <c r="T92" s="2"/>
      <c r="U92" s="30"/>
      <c r="V92" s="5"/>
      <c r="W92" s="1"/>
      <c r="X92" s="2"/>
      <c r="Y92" s="7"/>
      <c r="Z92" s="5"/>
      <c r="AA92" s="1"/>
      <c r="AB92" s="2"/>
      <c r="AC92" s="219" t="s">
        <v>95</v>
      </c>
      <c r="AD92" s="91">
        <v>1</v>
      </c>
      <c r="FQ92" s="94"/>
      <c r="FR92" s="94"/>
      <c r="FS92" s="94"/>
      <c r="FT92" s="94"/>
      <c r="FU92" s="94"/>
      <c r="FV92" s="94"/>
      <c r="FW92" s="94"/>
      <c r="FX92" s="94"/>
    </row>
    <row r="93" spans="1:180" s="15" customFormat="1" ht="30" customHeight="1" x14ac:dyDescent="0.2">
      <c r="A93" s="92">
        <v>2</v>
      </c>
      <c r="B93" s="11"/>
      <c r="C93" s="12"/>
      <c r="D93" s="10"/>
      <c r="E93" s="14"/>
      <c r="F93" s="26"/>
      <c r="G93" s="12"/>
      <c r="H93" s="10"/>
      <c r="I93" s="31"/>
      <c r="J93" s="11"/>
      <c r="K93" s="12"/>
      <c r="L93" s="10"/>
      <c r="M93" s="14"/>
      <c r="N93" s="26"/>
      <c r="O93" s="12"/>
      <c r="P93" s="10"/>
      <c r="Q93" s="31"/>
      <c r="R93" s="11"/>
      <c r="S93" s="12"/>
      <c r="T93" s="10"/>
      <c r="U93" s="31"/>
      <c r="V93" s="11"/>
      <c r="W93" s="12"/>
      <c r="X93" s="10"/>
      <c r="Y93" s="14"/>
      <c r="Z93" s="11"/>
      <c r="AA93" s="12"/>
      <c r="AB93" s="10"/>
      <c r="AC93" s="13"/>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25"/>
      <c r="G94" s="1"/>
      <c r="H94" s="2"/>
      <c r="I94" s="7"/>
      <c r="J94" s="5"/>
      <c r="K94" s="1"/>
      <c r="L94" s="2"/>
      <c r="M94" s="7"/>
      <c r="N94" s="25"/>
      <c r="O94" s="1"/>
      <c r="P94" s="2"/>
      <c r="Q94" s="7"/>
      <c r="R94" s="25"/>
      <c r="S94" s="1"/>
      <c r="T94" s="2"/>
      <c r="U94" s="7"/>
      <c r="V94" s="5"/>
      <c r="W94" s="1"/>
      <c r="X94" s="2"/>
      <c r="Y94" s="7"/>
      <c r="Z94" s="5"/>
      <c r="AA94" s="1"/>
      <c r="AB94" s="2"/>
      <c r="AC94" s="6"/>
      <c r="AD94" s="91">
        <v>3</v>
      </c>
      <c r="FQ94" s="94"/>
      <c r="FR94" s="94"/>
      <c r="FS94" s="94"/>
      <c r="FT94" s="94"/>
      <c r="FU94" s="94"/>
      <c r="FV94" s="94"/>
      <c r="FW94" s="94"/>
      <c r="FX94" s="94"/>
    </row>
    <row r="95" spans="1:180" s="15" customFormat="1" ht="30" customHeight="1" x14ac:dyDescent="0.2">
      <c r="A95" s="92">
        <v>4</v>
      </c>
      <c r="B95" s="11"/>
      <c r="C95" s="12"/>
      <c r="D95" s="10"/>
      <c r="E95" s="14"/>
      <c r="F95" s="26"/>
      <c r="G95" s="12"/>
      <c r="H95" s="10"/>
      <c r="I95" s="31"/>
      <c r="J95" s="11"/>
      <c r="K95" s="12"/>
      <c r="L95" s="10"/>
      <c r="M95" s="14"/>
      <c r="N95" s="26"/>
      <c r="O95" s="12"/>
      <c r="P95" s="10"/>
      <c r="Q95" s="31"/>
      <c r="R95" s="11"/>
      <c r="S95" s="12"/>
      <c r="T95" s="10"/>
      <c r="U95" s="31"/>
      <c r="V95" s="11"/>
      <c r="W95" s="12"/>
      <c r="X95" s="10"/>
      <c r="Y95" s="14"/>
      <c r="Z95" s="11"/>
      <c r="AA95" s="12"/>
      <c r="AB95" s="10"/>
      <c r="AC95" s="13"/>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25"/>
      <c r="G96" s="1"/>
      <c r="H96" s="2"/>
      <c r="I96" s="30"/>
      <c r="J96" s="5"/>
      <c r="K96" s="1"/>
      <c r="L96" s="2"/>
      <c r="M96" s="7"/>
      <c r="N96" s="25"/>
      <c r="O96" s="1"/>
      <c r="P96" s="2"/>
      <c r="Q96" s="142"/>
      <c r="R96" s="25"/>
      <c r="S96" s="1"/>
      <c r="T96" s="2"/>
      <c r="U96" s="30"/>
      <c r="V96" s="5"/>
      <c r="W96" s="1"/>
      <c r="X96" s="2"/>
      <c r="Y96" s="7"/>
      <c r="Z96" s="5"/>
      <c r="AA96" s="1"/>
      <c r="AB96" s="2"/>
      <c r="AC96" s="6"/>
      <c r="AD96" s="91">
        <v>5</v>
      </c>
      <c r="FQ96" s="94"/>
      <c r="FR96" s="94"/>
      <c r="FS96" s="94"/>
      <c r="FT96" s="94"/>
      <c r="FU96" s="94"/>
      <c r="FV96" s="94"/>
      <c r="FW96" s="94"/>
      <c r="FX96" s="94"/>
    </row>
    <row r="97" spans="1:180" s="15" customFormat="1" ht="30" customHeight="1" x14ac:dyDescent="0.2">
      <c r="A97" s="92">
        <v>6</v>
      </c>
      <c r="B97" s="11"/>
      <c r="C97" s="12"/>
      <c r="D97" s="10"/>
      <c r="E97" s="147"/>
      <c r="F97" s="26"/>
      <c r="G97" s="12"/>
      <c r="H97" s="10"/>
      <c r="I97" s="31"/>
      <c r="J97" s="11"/>
      <c r="K97" s="12"/>
      <c r="L97" s="10"/>
      <c r="M97" s="13"/>
      <c r="N97" s="26"/>
      <c r="O97" s="12"/>
      <c r="P97" s="10"/>
      <c r="Q97" s="14"/>
      <c r="R97" s="26"/>
      <c r="S97" s="12"/>
      <c r="T97" s="10"/>
      <c r="U97" s="31"/>
      <c r="V97" s="11"/>
      <c r="W97" s="12"/>
      <c r="X97" s="10"/>
      <c r="Y97" s="13"/>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8"/>
      <c r="G98" s="36"/>
      <c r="H98" s="41"/>
      <c r="I98" s="37"/>
      <c r="J98" s="35"/>
      <c r="K98" s="36"/>
      <c r="L98" s="41"/>
      <c r="M98" s="37"/>
      <c r="N98" s="38"/>
      <c r="O98" s="36"/>
      <c r="P98" s="41"/>
      <c r="Q98" s="37"/>
      <c r="R98" s="38"/>
      <c r="S98" s="36"/>
      <c r="T98" s="41"/>
      <c r="U98" s="37"/>
      <c r="V98" s="35"/>
      <c r="W98" s="36"/>
      <c r="X98" s="41"/>
      <c r="Y98" s="37"/>
      <c r="Z98" s="35"/>
      <c r="AA98" s="36"/>
      <c r="AB98" s="41"/>
      <c r="AC98" s="40"/>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223">
        <f>SUM(R92:R98)</f>
        <v>0</v>
      </c>
      <c r="S99" s="43">
        <f>SUM(S92:S98)</f>
        <v>0</v>
      </c>
      <c r="T99" s="51"/>
      <c r="U99" s="51"/>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41</v>
      </c>
      <c r="B100" s="16" t="str">
        <f>$B$1</f>
        <v>山梨　太郎</v>
      </c>
      <c r="C100" s="17"/>
      <c r="D100" s="17"/>
      <c r="E100" s="45" t="str">
        <f>E89</f>
        <v>〇曜日</v>
      </c>
      <c r="F100" s="46" t="str">
        <f>F89</f>
        <v>甲州　花子</v>
      </c>
      <c r="G100" s="46"/>
      <c r="H100" s="46"/>
      <c r="I100" s="47" t="str">
        <f>I89</f>
        <v>月曜日</v>
      </c>
      <c r="J100" s="277" t="str">
        <f>J89</f>
        <v>笛吹　次郎</v>
      </c>
      <c r="K100" s="278"/>
      <c r="L100" s="278"/>
      <c r="M100" s="279" t="str">
        <f>M89</f>
        <v>火曜日</v>
      </c>
      <c r="N100" s="49" t="str">
        <f>N89</f>
        <v>吉田　三郎</v>
      </c>
      <c r="O100" s="49"/>
      <c r="P100" s="49"/>
      <c r="Q100" s="129" t="str">
        <f>Q89</f>
        <v>火曜日</v>
      </c>
      <c r="R100" s="280" t="str">
        <f>R89</f>
        <v>富士　さくら</v>
      </c>
      <c r="S100" s="280"/>
      <c r="T100" s="280"/>
      <c r="U100" s="281" t="str">
        <f>U89</f>
        <v>水曜日</v>
      </c>
      <c r="V100" s="282" t="str">
        <f>V89</f>
        <v>大月　四郎</v>
      </c>
      <c r="W100" s="283"/>
      <c r="X100" s="283"/>
      <c r="Y100" s="284" t="str">
        <f>Y89</f>
        <v>木曜日</v>
      </c>
      <c r="Z100" s="159"/>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f>E90+7</f>
        <v>46174</v>
      </c>
      <c r="F101" s="23" t="str">
        <f>F90</f>
        <v>山梨中</v>
      </c>
      <c r="G101" s="23"/>
      <c r="H101" s="23"/>
      <c r="I101" s="4">
        <f>I90+7</f>
        <v>46174</v>
      </c>
      <c r="J101" s="24" t="str">
        <f>J90</f>
        <v>笛吹中</v>
      </c>
      <c r="K101" s="23"/>
      <c r="L101" s="23"/>
      <c r="M101" s="4">
        <f>M90+7</f>
        <v>46175</v>
      </c>
      <c r="N101" s="23" t="str">
        <f>N90</f>
        <v>笛吹中</v>
      </c>
      <c r="O101" s="23"/>
      <c r="P101" s="23"/>
      <c r="Q101" s="4">
        <f>Q90+7</f>
        <v>46175</v>
      </c>
      <c r="R101" s="23" t="str">
        <f>R90</f>
        <v>富士中</v>
      </c>
      <c r="S101" s="23"/>
      <c r="T101" s="23"/>
      <c r="U101" s="4">
        <f>U90+7</f>
        <v>46176</v>
      </c>
      <c r="V101" s="24" t="str">
        <f>V90</f>
        <v>大月中</v>
      </c>
      <c r="W101" s="23"/>
      <c r="X101" s="23"/>
      <c r="Y101" s="4">
        <f>Y90+7</f>
        <v>46177</v>
      </c>
      <c r="Z101" s="24" t="str">
        <f>Z2</f>
        <v>○○学校</v>
      </c>
      <c r="AA101" s="23"/>
      <c r="AB101" s="23"/>
      <c r="AC101" s="4">
        <f>AC90+7</f>
        <v>46178</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t="s">
        <v>52</v>
      </c>
      <c r="I102" s="2" t="s">
        <v>2</v>
      </c>
      <c r="J102" s="5" t="s">
        <v>0</v>
      </c>
      <c r="K102" s="1" t="s">
        <v>1</v>
      </c>
      <c r="L102" s="191" t="s">
        <v>49</v>
      </c>
      <c r="M102" s="6" t="s">
        <v>2</v>
      </c>
      <c r="N102" s="25" t="s">
        <v>0</v>
      </c>
      <c r="O102" s="1" t="s">
        <v>1</v>
      </c>
      <c r="P102" s="191" t="s">
        <v>49</v>
      </c>
      <c r="Q102" s="6" t="s">
        <v>2</v>
      </c>
      <c r="R102" s="25" t="s">
        <v>0</v>
      </c>
      <c r="S102" s="1" t="s">
        <v>1</v>
      </c>
      <c r="T102" s="191" t="s">
        <v>52</v>
      </c>
      <c r="U102" s="2"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c r="J103" s="5"/>
      <c r="K103" s="1"/>
      <c r="L103" s="2"/>
      <c r="M103" s="7"/>
      <c r="N103" s="25"/>
      <c r="O103" s="1"/>
      <c r="P103" s="2"/>
      <c r="Q103" s="30"/>
      <c r="R103" s="5"/>
      <c r="S103" s="1"/>
      <c r="T103" s="2"/>
      <c r="U103" s="30"/>
      <c r="V103" s="5"/>
      <c r="W103" s="1"/>
      <c r="X103" s="2"/>
      <c r="Y103" s="7"/>
      <c r="Z103" s="5"/>
      <c r="AA103" s="1"/>
      <c r="AB103" s="2"/>
      <c r="AC103" s="220" t="s">
        <v>96</v>
      </c>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0"/>
      <c r="U104" s="31"/>
      <c r="V104" s="11"/>
      <c r="W104" s="12"/>
      <c r="X104" s="10"/>
      <c r="Y104" s="14"/>
      <c r="Z104" s="11"/>
      <c r="AA104" s="12"/>
      <c r="AB104" s="10"/>
      <c r="AC104" s="14"/>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7"/>
      <c r="R105" s="25"/>
      <c r="S105" s="1"/>
      <c r="T105" s="2"/>
      <c r="U105" s="7"/>
      <c r="V105" s="5"/>
      <c r="W105" s="1"/>
      <c r="X105" s="2"/>
      <c r="Y105" s="7"/>
      <c r="Z105" s="5"/>
      <c r="AA105" s="1"/>
      <c r="AB105" s="2"/>
      <c r="AC105" s="6"/>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14"/>
      <c r="R106" s="26"/>
      <c r="S106" s="12"/>
      <c r="T106" s="10"/>
      <c r="U106" s="31"/>
      <c r="V106" s="11"/>
      <c r="W106" s="12"/>
      <c r="X106" s="10"/>
      <c r="Y106" s="14"/>
      <c r="Z106" s="11"/>
      <c r="AA106" s="12"/>
      <c r="AB106" s="10"/>
      <c r="AC106" s="14"/>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30"/>
      <c r="J107" s="5"/>
      <c r="K107" s="1"/>
      <c r="L107" s="2"/>
      <c r="M107" s="7"/>
      <c r="N107" s="25"/>
      <c r="O107" s="1"/>
      <c r="P107" s="2"/>
      <c r="Q107" s="142"/>
      <c r="R107" s="25"/>
      <c r="S107" s="1"/>
      <c r="T107" s="2"/>
      <c r="U107" s="30"/>
      <c r="V107" s="5"/>
      <c r="W107" s="1"/>
      <c r="X107" s="2"/>
      <c r="Y107" s="7"/>
      <c r="Z107" s="5"/>
      <c r="AA107" s="1"/>
      <c r="AB107" s="2"/>
      <c r="AC107" s="7"/>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3"/>
      <c r="N108" s="26"/>
      <c r="O108" s="12"/>
      <c r="P108" s="10"/>
      <c r="Q108" s="31"/>
      <c r="R108" s="11"/>
      <c r="S108" s="12"/>
      <c r="T108" s="10"/>
      <c r="U108" s="31"/>
      <c r="V108" s="11"/>
      <c r="W108" s="12"/>
      <c r="X108" s="10"/>
      <c r="Y108" s="13"/>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7"/>
      <c r="R109" s="38"/>
      <c r="S109" s="36"/>
      <c r="T109" s="41"/>
      <c r="U109" s="37"/>
      <c r="V109" s="35"/>
      <c r="W109" s="36"/>
      <c r="X109" s="41"/>
      <c r="Y109" s="37"/>
      <c r="Z109" s="35"/>
      <c r="AA109" s="36"/>
      <c r="AB109" s="41"/>
      <c r="AC109" s="37"/>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223">
        <f>SUM(R103:R109)</f>
        <v>0</v>
      </c>
      <c r="S110" s="43">
        <f>SUM(S103:S109)</f>
        <v>0</v>
      </c>
      <c r="T110" s="51"/>
      <c r="U110" s="51"/>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42</v>
      </c>
      <c r="B111" s="16" t="str">
        <f>$B$1</f>
        <v>山梨　太郎</v>
      </c>
      <c r="C111" s="17"/>
      <c r="D111" s="17"/>
      <c r="E111" s="45" t="str">
        <f>E100</f>
        <v>〇曜日</v>
      </c>
      <c r="F111" s="46" t="str">
        <f>F100</f>
        <v>甲州　花子</v>
      </c>
      <c r="G111" s="46"/>
      <c r="H111" s="46"/>
      <c r="I111" s="47" t="str">
        <f>I100</f>
        <v>月曜日</v>
      </c>
      <c r="J111" s="277" t="str">
        <f>J100</f>
        <v>笛吹　次郎</v>
      </c>
      <c r="K111" s="278"/>
      <c r="L111" s="278"/>
      <c r="M111" s="279" t="str">
        <f>M100</f>
        <v>火曜日</v>
      </c>
      <c r="N111" s="49" t="str">
        <f>N100</f>
        <v>吉田　三郎</v>
      </c>
      <c r="O111" s="49"/>
      <c r="P111" s="49"/>
      <c r="Q111" s="50" t="str">
        <f>Q100</f>
        <v>火曜日</v>
      </c>
      <c r="R111" s="292" t="str">
        <f>R100</f>
        <v>富士　さくら</v>
      </c>
      <c r="S111" s="280"/>
      <c r="T111" s="280"/>
      <c r="U111" s="281" t="str">
        <f>U100</f>
        <v>水曜日</v>
      </c>
      <c r="V111" s="282" t="str">
        <f>V100</f>
        <v>大月　四郎</v>
      </c>
      <c r="W111" s="283"/>
      <c r="X111" s="283"/>
      <c r="Y111" s="284" t="str">
        <f>Y100</f>
        <v>木曜日</v>
      </c>
      <c r="Z111" s="159"/>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f>E101+7</f>
        <v>46181</v>
      </c>
      <c r="F112" s="23" t="str">
        <f>F101</f>
        <v>山梨中</v>
      </c>
      <c r="G112" s="23"/>
      <c r="H112" s="23"/>
      <c r="I112" s="4">
        <f>I101+7</f>
        <v>46181</v>
      </c>
      <c r="J112" s="24" t="str">
        <f>J101</f>
        <v>笛吹中</v>
      </c>
      <c r="K112" s="23"/>
      <c r="L112" s="23"/>
      <c r="M112" s="4">
        <f>M101+7</f>
        <v>46182</v>
      </c>
      <c r="N112" s="23" t="str">
        <f>N101</f>
        <v>笛吹中</v>
      </c>
      <c r="O112" s="23"/>
      <c r="P112" s="23"/>
      <c r="Q112" s="4">
        <f>Q101+7</f>
        <v>46182</v>
      </c>
      <c r="R112" s="23" t="str">
        <f>R101</f>
        <v>富士中</v>
      </c>
      <c r="S112" s="23"/>
      <c r="T112" s="23"/>
      <c r="U112" s="4">
        <f>U101+7</f>
        <v>46183</v>
      </c>
      <c r="V112" s="24" t="str">
        <f>V101</f>
        <v>大月中</v>
      </c>
      <c r="W112" s="23"/>
      <c r="X112" s="23"/>
      <c r="Y112" s="4">
        <f>Y101+7</f>
        <v>46184</v>
      </c>
      <c r="Z112" s="24" t="str">
        <f>Z2</f>
        <v>○○学校</v>
      </c>
      <c r="AA112" s="23"/>
      <c r="AB112" s="23"/>
      <c r="AC112" s="4">
        <f>AC101+7</f>
        <v>46185</v>
      </c>
      <c r="AD112" s="86"/>
      <c r="FQ112" s="94"/>
      <c r="FR112" s="94"/>
      <c r="FS112" s="94"/>
      <c r="FT112" s="94"/>
      <c r="FU112" s="94"/>
      <c r="FV112" s="94"/>
      <c r="FW112" s="94"/>
      <c r="FX112" s="94"/>
    </row>
    <row r="113" spans="1:180" ht="15" customHeight="1" x14ac:dyDescent="0.2">
      <c r="A113" s="91" t="s">
        <v>10</v>
      </c>
      <c r="B113" s="5" t="s">
        <v>0</v>
      </c>
      <c r="C113" s="1" t="s">
        <v>1</v>
      </c>
      <c r="D113" s="356"/>
      <c r="E113" s="6" t="s">
        <v>2</v>
      </c>
      <c r="F113" s="25" t="s">
        <v>0</v>
      </c>
      <c r="G113" s="1" t="s">
        <v>1</v>
      </c>
      <c r="H113" s="356"/>
      <c r="I113" s="2" t="s">
        <v>2</v>
      </c>
      <c r="J113" s="5" t="s">
        <v>0</v>
      </c>
      <c r="K113" s="1" t="s">
        <v>1</v>
      </c>
      <c r="L113" s="356"/>
      <c r="M113" s="6" t="s">
        <v>2</v>
      </c>
      <c r="N113" s="25" t="s">
        <v>0</v>
      </c>
      <c r="O113" s="1" t="s">
        <v>1</v>
      </c>
      <c r="P113" s="356"/>
      <c r="Q113" s="2" t="s">
        <v>2</v>
      </c>
      <c r="R113" s="5" t="s">
        <v>0</v>
      </c>
      <c r="S113" s="1" t="s">
        <v>1</v>
      </c>
      <c r="T113" s="356"/>
      <c r="U113" s="2" t="s">
        <v>2</v>
      </c>
      <c r="V113" s="5" t="s">
        <v>0</v>
      </c>
      <c r="W113" s="1" t="s">
        <v>1</v>
      </c>
      <c r="X113" s="356"/>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c r="F114" s="25"/>
      <c r="G114" s="1"/>
      <c r="H114" s="2"/>
      <c r="I114" s="30"/>
      <c r="J114" s="5"/>
      <c r="K114" s="1"/>
      <c r="L114" s="2"/>
      <c r="M114" s="7"/>
      <c r="N114" s="25"/>
      <c r="O114" s="1"/>
      <c r="P114" s="2"/>
      <c r="Q114" s="30"/>
      <c r="R114" s="5"/>
      <c r="S114" s="1"/>
      <c r="T114" s="2"/>
      <c r="U114" s="30"/>
      <c r="V114" s="5"/>
      <c r="W114" s="1"/>
      <c r="X114" s="2"/>
      <c r="Y114" s="7"/>
      <c r="Z114" s="5"/>
      <c r="AA114" s="1"/>
      <c r="AB114" s="2"/>
      <c r="AC114" s="232"/>
      <c r="AD114" s="91">
        <v>1</v>
      </c>
      <c r="FQ114" s="94"/>
      <c r="FR114" s="94"/>
      <c r="FS114" s="94"/>
      <c r="FT114" s="94"/>
      <c r="FU114" s="94"/>
      <c r="FV114" s="94"/>
      <c r="FW114" s="94"/>
      <c r="FX114" s="94"/>
    </row>
    <row r="115" spans="1:180" s="15" customFormat="1" ht="30" customHeight="1" x14ac:dyDescent="0.2">
      <c r="A115" s="92">
        <v>2</v>
      </c>
      <c r="B115" s="11"/>
      <c r="C115" s="12"/>
      <c r="D115" s="10"/>
      <c r="E115" s="14"/>
      <c r="F115" s="26"/>
      <c r="G115" s="12"/>
      <c r="H115" s="10"/>
      <c r="I115" s="31"/>
      <c r="J115" s="11"/>
      <c r="K115" s="12"/>
      <c r="L115" s="10"/>
      <c r="M115" s="14"/>
      <c r="N115" s="26"/>
      <c r="O115" s="12"/>
      <c r="P115" s="10"/>
      <c r="Q115" s="31"/>
      <c r="R115" s="11"/>
      <c r="S115" s="12"/>
      <c r="T115" s="10"/>
      <c r="U115" s="31"/>
      <c r="V115" s="11"/>
      <c r="W115" s="12"/>
      <c r="X115" s="10"/>
      <c r="Y115" s="14"/>
      <c r="Z115" s="11"/>
      <c r="AA115" s="12"/>
      <c r="AB115" s="10"/>
      <c r="AC115" s="14"/>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25"/>
      <c r="G116" s="1"/>
      <c r="H116" s="2"/>
      <c r="I116" s="7"/>
      <c r="J116" s="5"/>
      <c r="K116" s="1"/>
      <c r="L116" s="2"/>
      <c r="M116" s="149"/>
      <c r="N116" s="25"/>
      <c r="O116" s="1"/>
      <c r="P116" s="2"/>
      <c r="Q116" s="7"/>
      <c r="R116" s="25"/>
      <c r="S116" s="1"/>
      <c r="T116" s="2"/>
      <c r="U116" s="7"/>
      <c r="V116" s="5"/>
      <c r="W116" s="1"/>
      <c r="X116" s="2"/>
      <c r="Y116" s="149"/>
      <c r="Z116" s="5"/>
      <c r="AA116" s="1"/>
      <c r="AB116" s="2"/>
      <c r="AC116" s="7"/>
      <c r="AD116" s="91">
        <v>3</v>
      </c>
      <c r="FQ116" s="94"/>
      <c r="FR116" s="94"/>
      <c r="FS116" s="94"/>
      <c r="FT116" s="94"/>
      <c r="FU116" s="94"/>
      <c r="FV116" s="94"/>
      <c r="FW116" s="94"/>
      <c r="FX116" s="94"/>
    </row>
    <row r="117" spans="1:180" s="15" customFormat="1" ht="30" customHeight="1" x14ac:dyDescent="0.2">
      <c r="A117" s="92">
        <v>4</v>
      </c>
      <c r="B117" s="11"/>
      <c r="C117" s="12"/>
      <c r="D117" s="10"/>
      <c r="E117" s="14"/>
      <c r="F117" s="26"/>
      <c r="G117" s="12"/>
      <c r="H117" s="10"/>
      <c r="I117" s="31"/>
      <c r="J117" s="11"/>
      <c r="K117" s="12"/>
      <c r="L117" s="10"/>
      <c r="M117" s="14"/>
      <c r="N117" s="26"/>
      <c r="O117" s="12"/>
      <c r="P117" s="10"/>
      <c r="Q117" s="31"/>
      <c r="R117" s="11"/>
      <c r="S117" s="12"/>
      <c r="T117" s="10"/>
      <c r="U117" s="31"/>
      <c r="V117" s="11"/>
      <c r="W117" s="12"/>
      <c r="X117" s="10"/>
      <c r="Y117" s="14"/>
      <c r="Z117" s="11"/>
      <c r="AA117" s="12"/>
      <c r="AB117" s="10"/>
      <c r="AC117" s="14"/>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25"/>
      <c r="G118" s="1"/>
      <c r="H118" s="2"/>
      <c r="I118" s="148"/>
      <c r="J118" s="5"/>
      <c r="K118" s="1"/>
      <c r="L118" s="2"/>
      <c r="M118" s="7"/>
      <c r="N118" s="25"/>
      <c r="O118" s="1"/>
      <c r="P118" s="2"/>
      <c r="Q118" s="142"/>
      <c r="R118" s="25"/>
      <c r="S118" s="1"/>
      <c r="T118" s="2"/>
      <c r="U118" s="148"/>
      <c r="V118" s="5"/>
      <c r="W118" s="1"/>
      <c r="X118" s="2"/>
      <c r="Y118" s="7"/>
      <c r="Z118" s="5"/>
      <c r="AA118" s="1"/>
      <c r="AB118" s="2"/>
      <c r="AC118" s="6"/>
      <c r="AD118" s="91">
        <v>5</v>
      </c>
      <c r="FQ118" s="94"/>
      <c r="FR118" s="94"/>
      <c r="FS118" s="94"/>
      <c r="FT118" s="94"/>
      <c r="FU118" s="94"/>
      <c r="FV118" s="94"/>
      <c r="FW118" s="94"/>
      <c r="FX118" s="94"/>
    </row>
    <row r="119" spans="1:180" s="15" customFormat="1" ht="30" customHeight="1" x14ac:dyDescent="0.2">
      <c r="A119" s="92">
        <v>6</v>
      </c>
      <c r="B119" s="11"/>
      <c r="C119" s="12"/>
      <c r="D119" s="10"/>
      <c r="E119" s="13"/>
      <c r="F119" s="26"/>
      <c r="G119" s="12"/>
      <c r="H119" s="10"/>
      <c r="I119" s="31"/>
      <c r="J119" s="11"/>
      <c r="K119" s="12"/>
      <c r="L119" s="10"/>
      <c r="M119" s="13"/>
      <c r="N119" s="26"/>
      <c r="O119" s="12"/>
      <c r="P119" s="10"/>
      <c r="Q119" s="31"/>
      <c r="R119" s="11"/>
      <c r="S119" s="12"/>
      <c r="T119" s="10"/>
      <c r="U119" s="31"/>
      <c r="V119" s="11"/>
      <c r="W119" s="12"/>
      <c r="X119" s="10"/>
      <c r="Y119" s="13"/>
      <c r="Z119" s="11"/>
      <c r="AA119" s="12"/>
      <c r="AB119" s="10"/>
      <c r="AC119" s="13"/>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8"/>
      <c r="G120" s="36"/>
      <c r="H120" s="41"/>
      <c r="I120" s="37"/>
      <c r="J120" s="35"/>
      <c r="K120" s="36"/>
      <c r="L120" s="41"/>
      <c r="M120" s="37"/>
      <c r="N120" s="38"/>
      <c r="O120" s="36"/>
      <c r="P120" s="41"/>
      <c r="Q120" s="37"/>
      <c r="R120" s="38"/>
      <c r="S120" s="36"/>
      <c r="T120" s="41"/>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226"/>
      <c r="R121" s="52">
        <f>SUM(R114:R120)</f>
        <v>0</v>
      </c>
      <c r="S121" s="43">
        <f>SUM(S114:S120)</f>
        <v>0</v>
      </c>
      <c r="T121" s="51"/>
      <c r="U121" s="51"/>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43</v>
      </c>
      <c r="B122" s="16" t="str">
        <f>$B$1</f>
        <v>山梨　太郎</v>
      </c>
      <c r="C122" s="17"/>
      <c r="D122" s="17"/>
      <c r="E122" s="45" t="str">
        <f>E111</f>
        <v>〇曜日</v>
      </c>
      <c r="F122" s="46" t="str">
        <f>F111</f>
        <v>甲州　花子</v>
      </c>
      <c r="G122" s="46"/>
      <c r="H122" s="46"/>
      <c r="I122" s="47" t="str">
        <f>I111</f>
        <v>月曜日</v>
      </c>
      <c r="J122" s="277" t="str">
        <f>J111</f>
        <v>笛吹　次郎</v>
      </c>
      <c r="K122" s="278"/>
      <c r="L122" s="278"/>
      <c r="M122" s="279" t="str">
        <f>M111</f>
        <v>火曜日</v>
      </c>
      <c r="N122" s="49" t="str">
        <f>N111</f>
        <v>吉田　三郎</v>
      </c>
      <c r="O122" s="49"/>
      <c r="P122" s="49"/>
      <c r="Q122" s="50" t="str">
        <f>Q111</f>
        <v>火曜日</v>
      </c>
      <c r="R122" s="292" t="str">
        <f>R111</f>
        <v>富士　さくら</v>
      </c>
      <c r="S122" s="280"/>
      <c r="T122" s="280"/>
      <c r="U122" s="281" t="str">
        <f>U111</f>
        <v>水曜日</v>
      </c>
      <c r="V122" s="282" t="str">
        <f>V111</f>
        <v>大月　四郎</v>
      </c>
      <c r="W122" s="283"/>
      <c r="X122" s="283"/>
      <c r="Y122" s="284" t="str">
        <f>Y111</f>
        <v>木曜日</v>
      </c>
      <c r="Z122" s="48"/>
      <c r="AA122"/>
      <c r="AB122"/>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f>E112+7</f>
        <v>46188</v>
      </c>
      <c r="F123" s="23" t="str">
        <f>F112</f>
        <v>山梨中</v>
      </c>
      <c r="G123" s="23"/>
      <c r="H123" s="23"/>
      <c r="I123" s="4">
        <f>I112+7</f>
        <v>46188</v>
      </c>
      <c r="J123" s="24" t="str">
        <f>J112</f>
        <v>笛吹中</v>
      </c>
      <c r="K123" s="23"/>
      <c r="L123" s="23"/>
      <c r="M123" s="4">
        <f>M112+7</f>
        <v>46189</v>
      </c>
      <c r="N123" s="23" t="str">
        <f>N112</f>
        <v>笛吹中</v>
      </c>
      <c r="O123" s="23"/>
      <c r="P123" s="23"/>
      <c r="Q123" s="4">
        <f>Q112+7</f>
        <v>46189</v>
      </c>
      <c r="R123" s="23" t="str">
        <f>R112</f>
        <v>富士中</v>
      </c>
      <c r="S123" s="23"/>
      <c r="T123" s="23"/>
      <c r="U123" s="4">
        <f>U112+7</f>
        <v>46190</v>
      </c>
      <c r="V123" s="24" t="str">
        <f>V112</f>
        <v>大月中</v>
      </c>
      <c r="W123" s="23"/>
      <c r="X123" s="23"/>
      <c r="Y123" s="4">
        <f>Y112+7</f>
        <v>46191</v>
      </c>
      <c r="Z123" s="24" t="str">
        <f>Z2</f>
        <v>○○学校</v>
      </c>
      <c r="AA123" s="23"/>
      <c r="AB123" s="23"/>
      <c r="AC123" s="4">
        <f>AC112+7</f>
        <v>46192</v>
      </c>
      <c r="AD123" s="86"/>
      <c r="FQ123" s="94"/>
      <c r="FR123" s="94"/>
      <c r="FS123" s="94"/>
      <c r="FT123" s="94"/>
      <c r="FU123" s="94"/>
      <c r="FV123" s="94"/>
      <c r="FW123" s="94"/>
      <c r="FX123" s="94"/>
    </row>
    <row r="124" spans="1:180" ht="15" customHeight="1" x14ac:dyDescent="0.2">
      <c r="A124" s="91" t="s">
        <v>10</v>
      </c>
      <c r="B124" s="5" t="s">
        <v>0</v>
      </c>
      <c r="C124" s="1" t="s">
        <v>1</v>
      </c>
      <c r="D124" s="191" t="s">
        <v>49</v>
      </c>
      <c r="E124" s="6" t="s">
        <v>2</v>
      </c>
      <c r="F124" s="25" t="s">
        <v>0</v>
      </c>
      <c r="G124" s="1" t="s">
        <v>1</v>
      </c>
      <c r="H124" s="191" t="s">
        <v>52</v>
      </c>
      <c r="I124" s="2" t="s">
        <v>2</v>
      </c>
      <c r="J124" s="5" t="s">
        <v>0</v>
      </c>
      <c r="K124" s="1" t="s">
        <v>1</v>
      </c>
      <c r="L124" s="191" t="s">
        <v>49</v>
      </c>
      <c r="M124" s="6" t="s">
        <v>2</v>
      </c>
      <c r="N124" s="25" t="s">
        <v>0</v>
      </c>
      <c r="O124" s="1" t="s">
        <v>1</v>
      </c>
      <c r="P124" s="191" t="s">
        <v>49</v>
      </c>
      <c r="Q124" s="6" t="s">
        <v>2</v>
      </c>
      <c r="R124" s="25" t="s">
        <v>0</v>
      </c>
      <c r="S124" s="1" t="s">
        <v>1</v>
      </c>
      <c r="T124" s="191" t="s">
        <v>52</v>
      </c>
      <c r="U124" s="2" t="s">
        <v>2</v>
      </c>
      <c r="V124" s="5" t="s">
        <v>0</v>
      </c>
      <c r="W124" s="1" t="s">
        <v>1</v>
      </c>
      <c r="X124" s="191" t="s">
        <v>49</v>
      </c>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25"/>
      <c r="G125" s="1"/>
      <c r="H125" s="2"/>
      <c r="I125" s="30"/>
      <c r="J125" s="5"/>
      <c r="K125" s="1"/>
      <c r="L125" s="2"/>
      <c r="M125" s="7"/>
      <c r="N125" s="25"/>
      <c r="O125" s="1"/>
      <c r="P125" s="2"/>
      <c r="Q125" s="30"/>
      <c r="R125" s="5"/>
      <c r="S125" s="1"/>
      <c r="T125" s="2"/>
      <c r="U125" s="30"/>
      <c r="V125" s="5"/>
      <c r="W125" s="1"/>
      <c r="X125" s="2"/>
      <c r="Y125" s="7"/>
      <c r="Z125" s="5"/>
      <c r="AA125" s="1"/>
      <c r="AB125" s="2"/>
      <c r="AC125" s="221" t="s">
        <v>107</v>
      </c>
      <c r="AD125" s="91">
        <v>1</v>
      </c>
      <c r="FQ125" s="94"/>
      <c r="FR125" s="94"/>
      <c r="FS125" s="94"/>
      <c r="FT125" s="94"/>
      <c r="FU125" s="94"/>
      <c r="FV125" s="94"/>
      <c r="FW125" s="94"/>
      <c r="FX125" s="94"/>
    </row>
    <row r="126" spans="1:180" s="15" customFormat="1" ht="30" customHeight="1" x14ac:dyDescent="0.2">
      <c r="A126" s="92">
        <v>2</v>
      </c>
      <c r="B126" s="11"/>
      <c r="C126" s="12"/>
      <c r="D126" s="10"/>
      <c r="E126" s="14"/>
      <c r="F126" s="26"/>
      <c r="G126" s="12"/>
      <c r="H126" s="10"/>
      <c r="I126" s="31"/>
      <c r="J126" s="11"/>
      <c r="K126" s="12"/>
      <c r="L126" s="10"/>
      <c r="M126" s="14"/>
      <c r="N126" s="26"/>
      <c r="O126" s="12"/>
      <c r="P126" s="10"/>
      <c r="Q126" s="31"/>
      <c r="R126" s="11"/>
      <c r="S126" s="12"/>
      <c r="T126" s="10"/>
      <c r="U126" s="31"/>
      <c r="V126" s="11"/>
      <c r="W126" s="12"/>
      <c r="X126" s="10"/>
      <c r="Y126" s="14"/>
      <c r="Z126" s="11"/>
      <c r="AA126" s="12"/>
      <c r="AB126" s="10"/>
      <c r="AC126" s="13"/>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25"/>
      <c r="G127" s="1"/>
      <c r="H127" s="2"/>
      <c r="I127" s="7"/>
      <c r="J127" s="5"/>
      <c r="K127" s="1"/>
      <c r="L127" s="2"/>
      <c r="M127" s="7"/>
      <c r="N127" s="25"/>
      <c r="O127" s="1"/>
      <c r="P127" s="2"/>
      <c r="Q127" s="30"/>
      <c r="R127" s="5"/>
      <c r="S127" s="1"/>
      <c r="T127" s="2"/>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26"/>
      <c r="G128" s="12"/>
      <c r="H128" s="10"/>
      <c r="I128" s="31"/>
      <c r="J128" s="11"/>
      <c r="K128" s="12"/>
      <c r="L128" s="10"/>
      <c r="M128" s="14"/>
      <c r="N128" s="26"/>
      <c r="O128" s="12"/>
      <c r="P128" s="10"/>
      <c r="Q128" s="31"/>
      <c r="R128" s="11"/>
      <c r="S128" s="12"/>
      <c r="T128" s="10"/>
      <c r="U128" s="31"/>
      <c r="V128" s="11"/>
      <c r="W128" s="12"/>
      <c r="X128" s="10"/>
      <c r="Y128" s="14"/>
      <c r="Z128" s="11"/>
      <c r="AA128" s="12"/>
      <c r="AB128" s="10"/>
      <c r="AC128" s="14"/>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25"/>
      <c r="G129" s="1"/>
      <c r="H129" s="2"/>
      <c r="I129" s="148"/>
      <c r="J129" s="5"/>
      <c r="K129" s="1"/>
      <c r="L129" s="2"/>
      <c r="M129" s="7"/>
      <c r="N129" s="25"/>
      <c r="O129" s="1"/>
      <c r="P129" s="2"/>
      <c r="Q129" s="30"/>
      <c r="R129" s="5"/>
      <c r="S129" s="1"/>
      <c r="T129" s="2"/>
      <c r="U129" s="148"/>
      <c r="V129" s="5"/>
      <c r="W129" s="1"/>
      <c r="X129" s="2"/>
      <c r="Y129" s="7"/>
      <c r="Z129" s="5"/>
      <c r="AA129" s="1"/>
      <c r="AB129" s="2"/>
      <c r="AC129" s="7"/>
      <c r="AD129" s="91">
        <v>5</v>
      </c>
      <c r="FQ129" s="94"/>
      <c r="FR129" s="94"/>
      <c r="FS129" s="94"/>
      <c r="FT129" s="94"/>
      <c r="FU129" s="94"/>
      <c r="FV129" s="94"/>
      <c r="FW129" s="94"/>
      <c r="FX129" s="94"/>
    </row>
    <row r="130" spans="1:180" s="15" customFormat="1" ht="30" customHeight="1" x14ac:dyDescent="0.2">
      <c r="A130" s="92">
        <v>6</v>
      </c>
      <c r="B130" s="11"/>
      <c r="C130" s="12"/>
      <c r="D130" s="10"/>
      <c r="E130" s="13"/>
      <c r="F130" s="26"/>
      <c r="G130" s="12"/>
      <c r="H130" s="10"/>
      <c r="I130" s="31"/>
      <c r="J130" s="11"/>
      <c r="K130" s="12"/>
      <c r="L130" s="10"/>
      <c r="M130" s="14"/>
      <c r="N130" s="26"/>
      <c r="O130" s="12"/>
      <c r="P130" s="10"/>
      <c r="Q130" s="31"/>
      <c r="R130" s="11"/>
      <c r="S130" s="12"/>
      <c r="T130" s="10"/>
      <c r="U130" s="31"/>
      <c r="V130" s="11"/>
      <c r="W130" s="12"/>
      <c r="X130" s="10"/>
      <c r="Y130" s="14"/>
      <c r="Z130" s="11"/>
      <c r="AA130" s="12"/>
      <c r="AB130" s="10"/>
      <c r="AC130" s="13"/>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8"/>
      <c r="G131" s="36"/>
      <c r="H131" s="41"/>
      <c r="I131" s="37"/>
      <c r="J131" s="35"/>
      <c r="K131" s="36"/>
      <c r="L131" s="41"/>
      <c r="M131" s="37"/>
      <c r="N131" s="38"/>
      <c r="O131" s="36"/>
      <c r="P131" s="41"/>
      <c r="Q131" s="37"/>
      <c r="R131" s="38"/>
      <c r="S131" s="36"/>
      <c r="T131" s="41"/>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223">
        <f>SUM(R125:R131)</f>
        <v>0</v>
      </c>
      <c r="S132" s="43">
        <f>SUM(S125:S131)</f>
        <v>0</v>
      </c>
      <c r="T132" s="51"/>
      <c r="U132" s="51"/>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customHeight="1" thickTop="1" x14ac:dyDescent="0.2">
      <c r="A133" s="85" t="s">
        <v>44</v>
      </c>
      <c r="B133" s="16" t="str">
        <f>$B$1</f>
        <v>山梨　太郎</v>
      </c>
      <c r="C133" s="17"/>
      <c r="D133" s="17"/>
      <c r="E133" s="45" t="str">
        <f>E122</f>
        <v>〇曜日</v>
      </c>
      <c r="F133" s="46" t="str">
        <f>F122</f>
        <v>甲州　花子</v>
      </c>
      <c r="G133" s="46"/>
      <c r="H133" s="46"/>
      <c r="I133" s="47" t="str">
        <f>I122</f>
        <v>月曜日</v>
      </c>
      <c r="J133" s="277" t="str">
        <f>J122</f>
        <v>笛吹　次郎</v>
      </c>
      <c r="K133" s="278"/>
      <c r="L133" s="278"/>
      <c r="M133" s="279" t="str">
        <f>M122</f>
        <v>火曜日</v>
      </c>
      <c r="N133" s="49" t="str">
        <f>N122</f>
        <v>吉田　三郎</v>
      </c>
      <c r="O133" s="49"/>
      <c r="P133" s="49"/>
      <c r="Q133" s="50" t="str">
        <f>Q122</f>
        <v>火曜日</v>
      </c>
      <c r="R133" s="292" t="str">
        <f>R122</f>
        <v>富士　さくら</v>
      </c>
      <c r="S133" s="280"/>
      <c r="T133" s="280"/>
      <c r="U133" s="281" t="str">
        <f>U122</f>
        <v>水曜日</v>
      </c>
      <c r="V133" s="282" t="str">
        <f>V122</f>
        <v>大月　四郎</v>
      </c>
      <c r="W133" s="283"/>
      <c r="X133" s="283"/>
      <c r="Y133" s="284" t="str">
        <f>Y122</f>
        <v>木曜日</v>
      </c>
      <c r="Z133" s="159"/>
      <c r="AC133" s="28" t="s">
        <v>7</v>
      </c>
      <c r="AD133" s="86"/>
      <c r="FQ133" s="94"/>
      <c r="FR133" s="94"/>
      <c r="FS133" s="94"/>
      <c r="FT133" s="94"/>
      <c r="FU133" s="94"/>
      <c r="FV133" s="94"/>
      <c r="FW133" s="94"/>
      <c r="FX133" s="94"/>
    </row>
    <row r="134" spans="1:180" ht="14.25" customHeight="1" x14ac:dyDescent="0.2">
      <c r="A134" s="86"/>
      <c r="B134" s="21" t="str">
        <f>B123</f>
        <v>山梨中</v>
      </c>
      <c r="C134" s="22"/>
      <c r="D134" s="22"/>
      <c r="E134" s="4">
        <f>E123+7</f>
        <v>46195</v>
      </c>
      <c r="F134" s="23" t="str">
        <f>F123</f>
        <v>山梨中</v>
      </c>
      <c r="G134" s="23"/>
      <c r="H134" s="23"/>
      <c r="I134" s="4">
        <f>I123+7</f>
        <v>46195</v>
      </c>
      <c r="J134" s="24" t="str">
        <f>J123</f>
        <v>笛吹中</v>
      </c>
      <c r="K134" s="23"/>
      <c r="L134" s="23"/>
      <c r="M134" s="4">
        <f>M123+7</f>
        <v>46196</v>
      </c>
      <c r="N134" s="23" t="str">
        <f>N123</f>
        <v>笛吹中</v>
      </c>
      <c r="O134" s="23"/>
      <c r="P134" s="23"/>
      <c r="Q134" s="4">
        <f>Q123+7</f>
        <v>46196</v>
      </c>
      <c r="R134" s="23" t="str">
        <f>R123</f>
        <v>富士中</v>
      </c>
      <c r="S134" s="23"/>
      <c r="T134" s="23"/>
      <c r="U134" s="4">
        <f>U123+7</f>
        <v>46197</v>
      </c>
      <c r="V134" s="24" t="str">
        <f>V123</f>
        <v>大月中</v>
      </c>
      <c r="W134" s="23"/>
      <c r="X134" s="23"/>
      <c r="Y134" s="4">
        <f>Y123+7</f>
        <v>46198</v>
      </c>
      <c r="Z134" s="24" t="str">
        <f>Z2</f>
        <v>○○学校</v>
      </c>
      <c r="AA134" s="23"/>
      <c r="AB134" s="23"/>
      <c r="AC134" s="4">
        <f>AC123+7</f>
        <v>46199</v>
      </c>
      <c r="AD134" s="86"/>
      <c r="FQ134" s="94"/>
      <c r="FR134" s="94"/>
      <c r="FS134" s="94"/>
      <c r="FT134" s="94"/>
      <c r="FU134" s="94"/>
      <c r="FV134" s="94"/>
      <c r="FW134" s="94"/>
      <c r="FX134" s="94"/>
    </row>
    <row r="135" spans="1:180" ht="15" customHeight="1" x14ac:dyDescent="0.2">
      <c r="A135" s="91" t="s">
        <v>10</v>
      </c>
      <c r="B135" s="5" t="s">
        <v>0</v>
      </c>
      <c r="C135" s="1" t="s">
        <v>1</v>
      </c>
      <c r="D135" s="191" t="s">
        <v>49</v>
      </c>
      <c r="E135" s="6" t="s">
        <v>2</v>
      </c>
      <c r="F135" s="25" t="s">
        <v>0</v>
      </c>
      <c r="G135" s="1" t="s">
        <v>1</v>
      </c>
      <c r="H135" s="191" t="s">
        <v>49</v>
      </c>
      <c r="I135" s="2" t="s">
        <v>2</v>
      </c>
      <c r="J135" s="5" t="s">
        <v>0</v>
      </c>
      <c r="K135" s="1" t="s">
        <v>1</v>
      </c>
      <c r="L135" s="191" t="s">
        <v>49</v>
      </c>
      <c r="M135" s="6" t="s">
        <v>2</v>
      </c>
      <c r="N135" s="25" t="s">
        <v>0</v>
      </c>
      <c r="O135" s="1" t="s">
        <v>1</v>
      </c>
      <c r="P135" s="191" t="s">
        <v>49</v>
      </c>
      <c r="Q135" s="2" t="s">
        <v>2</v>
      </c>
      <c r="R135" s="5" t="s">
        <v>0</v>
      </c>
      <c r="S135" s="1" t="s">
        <v>1</v>
      </c>
      <c r="T135" s="191" t="s">
        <v>49</v>
      </c>
      <c r="U135" s="2" t="s">
        <v>2</v>
      </c>
      <c r="V135" s="5" t="s">
        <v>0</v>
      </c>
      <c r="W135" s="1" t="s">
        <v>1</v>
      </c>
      <c r="X135" s="191" t="s">
        <v>49</v>
      </c>
      <c r="Y135" s="6" t="s">
        <v>2</v>
      </c>
      <c r="Z135" s="5" t="s">
        <v>0</v>
      </c>
      <c r="AA135" s="1" t="s">
        <v>1</v>
      </c>
      <c r="AB135" s="2"/>
      <c r="AC135" s="6" t="s">
        <v>2</v>
      </c>
      <c r="AD135" s="91" t="s">
        <v>10</v>
      </c>
      <c r="FQ135" s="94"/>
      <c r="FR135" s="94"/>
      <c r="FS135" s="94"/>
      <c r="FT135" s="94"/>
      <c r="FU135" s="94"/>
      <c r="FV135" s="94"/>
      <c r="FW135" s="94"/>
      <c r="FX135" s="94"/>
    </row>
    <row r="136" spans="1:180" ht="30" customHeight="1" x14ac:dyDescent="0.2">
      <c r="A136" s="91">
        <v>1</v>
      </c>
      <c r="B136" s="5"/>
      <c r="C136" s="1"/>
      <c r="D136" s="2"/>
      <c r="E136" s="7"/>
      <c r="F136" s="25"/>
      <c r="G136" s="1"/>
      <c r="H136" s="2"/>
      <c r="I136" s="30"/>
      <c r="J136" s="5"/>
      <c r="K136" s="1"/>
      <c r="L136" s="2"/>
      <c r="M136" s="7"/>
      <c r="N136" s="25"/>
      <c r="O136" s="1"/>
      <c r="P136" s="2"/>
      <c r="Q136" s="7"/>
      <c r="R136" s="25"/>
      <c r="S136" s="1"/>
      <c r="T136" s="2"/>
      <c r="U136" s="30"/>
      <c r="V136" s="5"/>
      <c r="W136" s="1"/>
      <c r="X136" s="2"/>
      <c r="Y136" s="7"/>
      <c r="Z136" s="5"/>
      <c r="AA136" s="1"/>
      <c r="AB136" s="2"/>
      <c r="AC136" s="237" t="s">
        <v>107</v>
      </c>
      <c r="AD136" s="91">
        <v>1</v>
      </c>
      <c r="FQ136" s="94"/>
      <c r="FR136" s="94"/>
      <c r="FS136" s="94"/>
      <c r="FT136" s="94"/>
      <c r="FU136" s="94"/>
      <c r="FV136" s="94"/>
      <c r="FW136" s="94"/>
      <c r="FX136" s="94"/>
    </row>
    <row r="137" spans="1:180" s="15" customFormat="1" ht="30" customHeight="1" x14ac:dyDescent="0.2">
      <c r="A137" s="92">
        <v>2</v>
      </c>
      <c r="B137" s="11"/>
      <c r="C137" s="12"/>
      <c r="D137" s="10"/>
      <c r="E137" s="14"/>
      <c r="F137" s="26"/>
      <c r="G137" s="12"/>
      <c r="H137" s="10"/>
      <c r="I137" s="31"/>
      <c r="J137" s="11"/>
      <c r="K137" s="12"/>
      <c r="L137" s="10"/>
      <c r="M137" s="14"/>
      <c r="N137" s="26"/>
      <c r="O137" s="12"/>
      <c r="P137" s="10"/>
      <c r="Q137" s="31"/>
      <c r="R137" s="11"/>
      <c r="S137" s="12"/>
      <c r="T137" s="10"/>
      <c r="U137" s="31"/>
      <c r="V137" s="11"/>
      <c r="W137" s="12"/>
      <c r="X137" s="10"/>
      <c r="Y137" s="14"/>
      <c r="Z137" s="11"/>
      <c r="AA137" s="12"/>
      <c r="AB137" s="10"/>
      <c r="AC137" s="14"/>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customHeight="1" x14ac:dyDescent="0.2">
      <c r="A138" s="91">
        <v>3</v>
      </c>
      <c r="B138" s="5"/>
      <c r="C138" s="1"/>
      <c r="D138" s="2"/>
      <c r="E138" s="7"/>
      <c r="F138" s="25"/>
      <c r="G138" s="1"/>
      <c r="H138" s="2"/>
      <c r="I138" s="7"/>
      <c r="J138" s="5"/>
      <c r="K138" s="1"/>
      <c r="L138" s="2"/>
      <c r="M138" s="7"/>
      <c r="N138" s="25"/>
      <c r="O138" s="1"/>
      <c r="P138" s="2"/>
      <c r="Q138" s="7"/>
      <c r="R138" s="25"/>
      <c r="S138" s="1"/>
      <c r="T138" s="2"/>
      <c r="U138" s="7"/>
      <c r="V138" s="5"/>
      <c r="W138" s="1"/>
      <c r="X138" s="2"/>
      <c r="Y138" s="7"/>
      <c r="Z138" s="5"/>
      <c r="AA138" s="1"/>
      <c r="AB138" s="2"/>
      <c r="AC138" s="6"/>
      <c r="AD138" s="91">
        <v>3</v>
      </c>
      <c r="FQ138" s="94"/>
      <c r="FR138" s="94"/>
      <c r="FS138" s="94"/>
      <c r="FT138" s="94"/>
      <c r="FU138" s="94"/>
      <c r="FV138" s="94"/>
      <c r="FW138" s="94"/>
      <c r="FX138" s="94"/>
    </row>
    <row r="139" spans="1:180" s="15" customFormat="1" ht="30" customHeight="1" x14ac:dyDescent="0.2">
      <c r="A139" s="92">
        <v>4</v>
      </c>
      <c r="B139" s="11"/>
      <c r="C139" s="12"/>
      <c r="D139" s="10"/>
      <c r="E139" s="14"/>
      <c r="F139" s="26"/>
      <c r="G139" s="12"/>
      <c r="H139" s="10"/>
      <c r="I139" s="31"/>
      <c r="J139" s="11"/>
      <c r="K139" s="12"/>
      <c r="L139" s="10"/>
      <c r="M139" s="14"/>
      <c r="N139" s="26"/>
      <c r="O139" s="12"/>
      <c r="P139" s="10"/>
      <c r="Q139" s="31"/>
      <c r="R139" s="11"/>
      <c r="S139" s="12"/>
      <c r="T139" s="10"/>
      <c r="U139" s="31"/>
      <c r="V139" s="11"/>
      <c r="W139" s="12"/>
      <c r="X139" s="10"/>
      <c r="Y139" s="14"/>
      <c r="Z139" s="11"/>
      <c r="AA139" s="12"/>
      <c r="AB139" s="10"/>
      <c r="AC139" s="14"/>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customHeight="1" x14ac:dyDescent="0.2">
      <c r="A140" s="91">
        <v>5</v>
      </c>
      <c r="B140" s="5"/>
      <c r="C140" s="1"/>
      <c r="D140" s="2"/>
      <c r="E140" s="7"/>
      <c r="F140" s="25"/>
      <c r="G140" s="1"/>
      <c r="H140" s="2"/>
      <c r="I140" s="30"/>
      <c r="J140" s="5"/>
      <c r="K140" s="1"/>
      <c r="L140" s="2"/>
      <c r="M140" s="7"/>
      <c r="N140" s="25"/>
      <c r="O140" s="1"/>
      <c r="P140" s="2"/>
      <c r="Q140" s="142"/>
      <c r="R140" s="25"/>
      <c r="S140" s="1"/>
      <c r="T140" s="2"/>
      <c r="U140" s="30"/>
      <c r="V140" s="5"/>
      <c r="W140" s="1"/>
      <c r="X140" s="2"/>
      <c r="Y140" s="7"/>
      <c r="Z140" s="5"/>
      <c r="AA140" s="1"/>
      <c r="AB140" s="2"/>
      <c r="AC140" s="7"/>
      <c r="AD140" s="91">
        <v>5</v>
      </c>
      <c r="FQ140" s="94"/>
      <c r="FR140" s="94"/>
      <c r="FS140" s="94"/>
      <c r="FT140" s="94"/>
      <c r="FU140" s="94"/>
      <c r="FV140" s="94"/>
      <c r="FW140" s="94"/>
      <c r="FX140" s="94"/>
    </row>
    <row r="141" spans="1:180" s="15" customFormat="1" ht="30" customHeight="1" x14ac:dyDescent="0.2">
      <c r="A141" s="92">
        <v>6</v>
      </c>
      <c r="B141" s="11"/>
      <c r="C141" s="12"/>
      <c r="D141" s="10"/>
      <c r="E141" s="13"/>
      <c r="F141" s="26"/>
      <c r="G141" s="12"/>
      <c r="H141" s="10"/>
      <c r="I141" s="31"/>
      <c r="J141" s="11"/>
      <c r="K141" s="12"/>
      <c r="L141" s="10"/>
      <c r="M141" s="14"/>
      <c r="N141" s="26"/>
      <c r="O141" s="12"/>
      <c r="P141" s="10"/>
      <c r="Q141" s="31"/>
      <c r="R141" s="11"/>
      <c r="S141" s="12"/>
      <c r="T141" s="10"/>
      <c r="U141" s="31"/>
      <c r="V141" s="11"/>
      <c r="W141" s="12"/>
      <c r="X141" s="10"/>
      <c r="Y141" s="14"/>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customHeight="1" thickBot="1" x14ac:dyDescent="0.25">
      <c r="A142" s="91" t="s">
        <v>8</v>
      </c>
      <c r="B142" s="35"/>
      <c r="C142" s="36"/>
      <c r="D142" s="41"/>
      <c r="E142" s="37"/>
      <c r="F142" s="38"/>
      <c r="G142" s="36"/>
      <c r="H142" s="41"/>
      <c r="I142" s="39"/>
      <c r="J142" s="35"/>
      <c r="K142" s="36"/>
      <c r="L142" s="41"/>
      <c r="M142" s="37"/>
      <c r="N142" s="38"/>
      <c r="O142" s="36"/>
      <c r="P142" s="41"/>
      <c r="Q142" s="37"/>
      <c r="R142" s="38"/>
      <c r="S142" s="36"/>
      <c r="T142" s="41"/>
      <c r="U142" s="39"/>
      <c r="V142" s="35"/>
      <c r="W142" s="36"/>
      <c r="X142" s="41"/>
      <c r="Y142" s="37"/>
      <c r="Z142" s="35"/>
      <c r="AA142" s="36"/>
      <c r="AB142" s="41"/>
      <c r="AC142" s="40"/>
      <c r="AD142" s="91" t="s">
        <v>8</v>
      </c>
      <c r="FQ142" s="94"/>
      <c r="FR142" s="94"/>
      <c r="FS142" s="94"/>
      <c r="FT142" s="94"/>
      <c r="FU142" s="94"/>
      <c r="FV142" s="94"/>
      <c r="FW142" s="94"/>
      <c r="FX142" s="94"/>
    </row>
    <row r="143" spans="1:180" ht="13.5" customHeight="1" thickTop="1" thickBot="1" x14ac:dyDescent="0.25">
      <c r="A143" s="87" t="s">
        <v>9</v>
      </c>
      <c r="B143" s="42">
        <f>SUM(B136:B142)</f>
        <v>0</v>
      </c>
      <c r="C143" s="43">
        <f>SUM(C136:C142)</f>
        <v>0</v>
      </c>
      <c r="D143" s="51"/>
      <c r="E143" s="44"/>
      <c r="F143" s="52">
        <f>SUM(F136:F142)</f>
        <v>0</v>
      </c>
      <c r="G143" s="43">
        <f>SUM(G136:G142)</f>
        <v>0</v>
      </c>
      <c r="H143" s="51"/>
      <c r="I143" s="51"/>
      <c r="J143" s="42">
        <f>SUM(J136:J142)</f>
        <v>0</v>
      </c>
      <c r="K143" s="43">
        <f>SUM(K136:K142)</f>
        <v>0</v>
      </c>
      <c r="L143" s="51"/>
      <c r="M143" s="44"/>
      <c r="N143" s="52">
        <f>SUM(N136:N142)</f>
        <v>0</v>
      </c>
      <c r="O143" s="43">
        <f>SUM(O136:O142)</f>
        <v>0</v>
      </c>
      <c r="P143" s="51"/>
      <c r="Q143" s="51"/>
      <c r="R143" s="223">
        <f>SUM(R136:R142)</f>
        <v>0</v>
      </c>
      <c r="S143" s="43">
        <f>SUM(S136:S142)</f>
        <v>0</v>
      </c>
      <c r="T143" s="51"/>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customHeight="1" thickTop="1" x14ac:dyDescent="0.2">
      <c r="A144" s="85" t="s">
        <v>45</v>
      </c>
      <c r="B144" s="16" t="str">
        <f>$B$1</f>
        <v>山梨　太郎</v>
      </c>
      <c r="C144" s="17"/>
      <c r="D144" s="17"/>
      <c r="E144" s="45" t="str">
        <f>E133</f>
        <v>〇曜日</v>
      </c>
      <c r="F144" s="46" t="str">
        <f>F133</f>
        <v>甲州　花子</v>
      </c>
      <c r="G144" s="46"/>
      <c r="H144" s="46"/>
      <c r="I144" s="47" t="str">
        <f>I133</f>
        <v>月曜日</v>
      </c>
      <c r="J144" s="277" t="str">
        <f>J133</f>
        <v>笛吹　次郎</v>
      </c>
      <c r="K144" s="278"/>
      <c r="L144" s="278"/>
      <c r="M144" s="279" t="str">
        <f>M133</f>
        <v>火曜日</v>
      </c>
      <c r="N144" s="49" t="str">
        <f>N133</f>
        <v>吉田　三郎</v>
      </c>
      <c r="O144" s="49"/>
      <c r="P144" s="49"/>
      <c r="Q144" s="50" t="str">
        <f>Q133</f>
        <v>火曜日</v>
      </c>
      <c r="R144" s="292" t="str">
        <f>R133</f>
        <v>富士　さくら</v>
      </c>
      <c r="S144" s="280"/>
      <c r="T144" s="280"/>
      <c r="U144" s="281" t="str">
        <f>U133</f>
        <v>水曜日</v>
      </c>
      <c r="V144" s="282" t="str">
        <f>V133</f>
        <v>大月　四郎</v>
      </c>
      <c r="W144" s="283"/>
      <c r="X144" s="283"/>
      <c r="Y144" s="284" t="str">
        <f>Y133</f>
        <v>木曜日</v>
      </c>
      <c r="Z144" s="48"/>
      <c r="AA144"/>
      <c r="AB144"/>
      <c r="AC144" s="28" t="s">
        <v>7</v>
      </c>
      <c r="AD144" s="86"/>
      <c r="FQ144" s="94"/>
      <c r="FR144" s="94"/>
      <c r="FS144" s="94"/>
      <c r="FT144" s="94"/>
      <c r="FU144" s="94"/>
      <c r="FV144" s="94"/>
      <c r="FW144" s="94"/>
      <c r="FX144" s="94"/>
    </row>
    <row r="145" spans="1:180" ht="14.25" customHeight="1" x14ac:dyDescent="0.2">
      <c r="A145" s="86"/>
      <c r="B145" s="21" t="str">
        <f>B134</f>
        <v>山梨中</v>
      </c>
      <c r="C145" s="22"/>
      <c r="D145" s="22"/>
      <c r="E145" s="4">
        <f>E134+7</f>
        <v>46202</v>
      </c>
      <c r="F145" s="23" t="str">
        <f>F134</f>
        <v>山梨中</v>
      </c>
      <c r="G145" s="23"/>
      <c r="H145" s="23"/>
      <c r="I145" s="4">
        <f>I134+7</f>
        <v>46202</v>
      </c>
      <c r="J145" s="24" t="str">
        <f>J134</f>
        <v>笛吹中</v>
      </c>
      <c r="K145" s="23"/>
      <c r="L145" s="23"/>
      <c r="M145" s="4">
        <f>M134+7</f>
        <v>46203</v>
      </c>
      <c r="N145" s="23" t="str">
        <f>N134</f>
        <v>笛吹中</v>
      </c>
      <c r="O145" s="23"/>
      <c r="P145" s="23"/>
      <c r="Q145" s="4">
        <f>Q134+7</f>
        <v>46203</v>
      </c>
      <c r="R145" s="23" t="str">
        <f>R134</f>
        <v>富士中</v>
      </c>
      <c r="S145" s="23"/>
      <c r="T145" s="23"/>
      <c r="U145" s="4">
        <f>U134+7</f>
        <v>46204</v>
      </c>
      <c r="V145" s="24" t="str">
        <f>V134</f>
        <v>大月中</v>
      </c>
      <c r="W145" s="23"/>
      <c r="X145" s="23"/>
      <c r="Y145" s="4">
        <f>Y134+7</f>
        <v>46205</v>
      </c>
      <c r="Z145" s="24" t="str">
        <f>Z2</f>
        <v>○○学校</v>
      </c>
      <c r="AA145" s="23"/>
      <c r="AB145" s="23"/>
      <c r="AC145" s="4">
        <f>AC134+7</f>
        <v>46206</v>
      </c>
      <c r="AD145" s="86"/>
      <c r="FQ145" s="94"/>
      <c r="FR145" s="94"/>
      <c r="FS145" s="94"/>
      <c r="FT145" s="94"/>
      <c r="FU145" s="94"/>
      <c r="FV145" s="94"/>
      <c r="FW145" s="94"/>
      <c r="FX145" s="94"/>
    </row>
    <row r="146" spans="1:180" ht="15" customHeight="1" x14ac:dyDescent="0.2">
      <c r="A146" s="91" t="s">
        <v>10</v>
      </c>
      <c r="B146" s="5" t="s">
        <v>0</v>
      </c>
      <c r="C146" s="1" t="s">
        <v>1</v>
      </c>
      <c r="D146" s="191" t="s">
        <v>49</v>
      </c>
      <c r="E146" s="6" t="s">
        <v>2</v>
      </c>
      <c r="F146" s="25" t="s">
        <v>0</v>
      </c>
      <c r="G146" s="1" t="s">
        <v>1</v>
      </c>
      <c r="H146" s="191" t="s">
        <v>52</v>
      </c>
      <c r="I146" s="2" t="s">
        <v>2</v>
      </c>
      <c r="J146" s="5" t="s">
        <v>0</v>
      </c>
      <c r="K146" s="1" t="s">
        <v>1</v>
      </c>
      <c r="L146" s="191" t="s">
        <v>49</v>
      </c>
      <c r="M146" s="6" t="s">
        <v>2</v>
      </c>
      <c r="N146" s="25" t="s">
        <v>0</v>
      </c>
      <c r="O146" s="1" t="s">
        <v>1</v>
      </c>
      <c r="P146" s="191" t="s">
        <v>49</v>
      </c>
      <c r="Q146" s="2" t="s">
        <v>2</v>
      </c>
      <c r="R146" s="5" t="s">
        <v>0</v>
      </c>
      <c r="S146" s="1" t="s">
        <v>1</v>
      </c>
      <c r="T146" s="191" t="s">
        <v>52</v>
      </c>
      <c r="U146" s="2" t="s">
        <v>2</v>
      </c>
      <c r="V146" s="5" t="s">
        <v>0</v>
      </c>
      <c r="W146" s="1" t="s">
        <v>1</v>
      </c>
      <c r="X146" s="191" t="s">
        <v>49</v>
      </c>
      <c r="Y146" s="6" t="s">
        <v>2</v>
      </c>
      <c r="Z146" s="5" t="s">
        <v>0</v>
      </c>
      <c r="AA146" s="1" t="s">
        <v>1</v>
      </c>
      <c r="AB146" s="2"/>
      <c r="AC146" s="6" t="s">
        <v>2</v>
      </c>
      <c r="AD146" s="91" t="s">
        <v>10</v>
      </c>
      <c r="FQ146" s="94"/>
      <c r="FR146" s="94"/>
      <c r="FS146" s="94"/>
      <c r="FT146" s="94"/>
      <c r="FU146" s="94"/>
      <c r="FV146" s="94"/>
      <c r="FW146" s="94"/>
      <c r="FX146" s="94"/>
    </row>
    <row r="147" spans="1:180" ht="30" customHeight="1" x14ac:dyDescent="0.2">
      <c r="A147" s="91">
        <v>1</v>
      </c>
      <c r="B147" s="5"/>
      <c r="C147" s="1"/>
      <c r="D147" s="2"/>
      <c r="E147" s="7"/>
      <c r="F147" s="25"/>
      <c r="G147" s="1"/>
      <c r="H147" s="2"/>
      <c r="I147" s="30"/>
      <c r="J147" s="5"/>
      <c r="K147" s="1"/>
      <c r="L147" s="2"/>
      <c r="M147" s="7"/>
      <c r="N147" s="25"/>
      <c r="O147" s="1"/>
      <c r="P147" s="2"/>
      <c r="Q147" s="30"/>
      <c r="R147" s="5"/>
      <c r="S147" s="1"/>
      <c r="T147" s="2"/>
      <c r="U147" s="30"/>
      <c r="V147" s="5"/>
      <c r="W147" s="1"/>
      <c r="X147" s="2"/>
      <c r="Y147" s="7"/>
      <c r="Z147" s="5"/>
      <c r="AA147" s="1"/>
      <c r="AB147" s="2"/>
      <c r="AC147" s="236"/>
      <c r="AD147" s="91">
        <v>1</v>
      </c>
      <c r="FQ147" s="94"/>
      <c r="FR147" s="94"/>
      <c r="FS147" s="94"/>
      <c r="FT147" s="94"/>
      <c r="FU147" s="94"/>
      <c r="FV147" s="94"/>
      <c r="FW147" s="94"/>
      <c r="FX147" s="94"/>
    </row>
    <row r="148" spans="1:180" s="15" customFormat="1" ht="30" customHeight="1" x14ac:dyDescent="0.2">
      <c r="A148" s="92">
        <v>2</v>
      </c>
      <c r="B148" s="11"/>
      <c r="C148" s="12"/>
      <c r="D148" s="10"/>
      <c r="E148" s="14"/>
      <c r="F148" s="26"/>
      <c r="G148" s="12"/>
      <c r="H148" s="10"/>
      <c r="I148" s="31"/>
      <c r="J148" s="11"/>
      <c r="K148" s="12"/>
      <c r="L148" s="10"/>
      <c r="M148" s="14"/>
      <c r="N148" s="26"/>
      <c r="O148" s="12"/>
      <c r="P148" s="10"/>
      <c r="Q148" s="31"/>
      <c r="R148" s="11"/>
      <c r="S148" s="12"/>
      <c r="T148" s="10"/>
      <c r="U148" s="31"/>
      <c r="V148" s="11"/>
      <c r="W148" s="12"/>
      <c r="X148" s="10"/>
      <c r="Y148" s="14"/>
      <c r="Z148" s="11"/>
      <c r="AA148" s="12"/>
      <c r="AB148" s="10"/>
      <c r="AC148" s="14"/>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customHeight="1" x14ac:dyDescent="0.2">
      <c r="A149" s="91">
        <v>3</v>
      </c>
      <c r="B149" s="5"/>
      <c r="C149" s="1"/>
      <c r="D149" s="2"/>
      <c r="E149" s="7"/>
      <c r="F149" s="25"/>
      <c r="G149" s="1"/>
      <c r="H149" s="2"/>
      <c r="I149" s="7"/>
      <c r="J149" s="5"/>
      <c r="K149" s="1"/>
      <c r="L149" s="2"/>
      <c r="M149" s="7"/>
      <c r="N149" s="25"/>
      <c r="O149" s="1"/>
      <c r="P149" s="2"/>
      <c r="Q149" s="7"/>
      <c r="R149" s="25"/>
      <c r="S149" s="1"/>
      <c r="T149" s="2"/>
      <c r="U149" s="7"/>
      <c r="V149" s="5"/>
      <c r="W149" s="1"/>
      <c r="X149" s="2"/>
      <c r="Y149" s="7"/>
      <c r="Z149" s="5"/>
      <c r="AA149" s="1"/>
      <c r="AB149" s="2"/>
      <c r="AC149" s="7"/>
      <c r="AD149" s="91">
        <v>3</v>
      </c>
      <c r="FQ149" s="94"/>
      <c r="FR149" s="94"/>
      <c r="FS149" s="94"/>
      <c r="FT149" s="94"/>
      <c r="FU149" s="94"/>
      <c r="FV149" s="94"/>
      <c r="FW149" s="94"/>
      <c r="FX149" s="94"/>
    </row>
    <row r="150" spans="1:180" s="15" customFormat="1" ht="30" customHeight="1" x14ac:dyDescent="0.2">
      <c r="A150" s="92">
        <v>4</v>
      </c>
      <c r="B150" s="11"/>
      <c r="C150" s="12"/>
      <c r="D150" s="10"/>
      <c r="E150" s="14"/>
      <c r="F150" s="26"/>
      <c r="G150" s="12"/>
      <c r="H150" s="10"/>
      <c r="I150" s="31"/>
      <c r="J150" s="11"/>
      <c r="K150" s="12"/>
      <c r="L150" s="10"/>
      <c r="M150" s="14"/>
      <c r="N150" s="26"/>
      <c r="O150" s="12"/>
      <c r="P150" s="10"/>
      <c r="Q150" s="31"/>
      <c r="R150" s="11"/>
      <c r="S150" s="12"/>
      <c r="T150" s="10"/>
      <c r="U150" s="31"/>
      <c r="V150" s="11"/>
      <c r="W150" s="12"/>
      <c r="X150" s="10"/>
      <c r="Y150" s="14"/>
      <c r="Z150" s="11"/>
      <c r="AA150" s="12"/>
      <c r="AB150" s="10"/>
      <c r="AC150" s="14"/>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customHeight="1" x14ac:dyDescent="0.2">
      <c r="A151" s="91">
        <v>5</v>
      </c>
      <c r="B151" s="5"/>
      <c r="C151" s="1"/>
      <c r="D151" s="2"/>
      <c r="E151" s="7"/>
      <c r="F151" s="25"/>
      <c r="G151" s="1"/>
      <c r="H151" s="2"/>
      <c r="I151" s="150"/>
      <c r="J151" s="5"/>
      <c r="K151" s="1"/>
      <c r="L151" s="2"/>
      <c r="M151" s="7"/>
      <c r="N151" s="25"/>
      <c r="O151" s="1"/>
      <c r="P151" s="2"/>
      <c r="Q151" s="142"/>
      <c r="R151" s="25"/>
      <c r="S151" s="1"/>
      <c r="T151" s="2"/>
      <c r="U151" s="150"/>
      <c r="V151" s="5"/>
      <c r="W151" s="1"/>
      <c r="X151" s="2"/>
      <c r="Y151" s="7"/>
      <c r="Z151" s="5"/>
      <c r="AA151" s="1"/>
      <c r="AB151" s="2"/>
      <c r="AC151" s="142"/>
      <c r="AD151" s="91">
        <v>5</v>
      </c>
      <c r="FQ151" s="94"/>
      <c r="FR151" s="94"/>
      <c r="FS151" s="94"/>
      <c r="FT151" s="94"/>
      <c r="FU151" s="94"/>
      <c r="FV151" s="94"/>
      <c r="FW151" s="94"/>
      <c r="FX151" s="94"/>
    </row>
    <row r="152" spans="1:180" s="15" customFormat="1" ht="30" customHeight="1" x14ac:dyDescent="0.2">
      <c r="A152" s="92">
        <v>6</v>
      </c>
      <c r="B152" s="11"/>
      <c r="C152" s="12"/>
      <c r="D152" s="10"/>
      <c r="E152" s="14"/>
      <c r="F152" s="26"/>
      <c r="G152" s="12"/>
      <c r="H152" s="10"/>
      <c r="I152" s="31"/>
      <c r="J152" s="11"/>
      <c r="K152" s="12"/>
      <c r="L152" s="10"/>
      <c r="M152" s="13"/>
      <c r="N152" s="26"/>
      <c r="O152" s="12"/>
      <c r="P152" s="10"/>
      <c r="Q152" s="14"/>
      <c r="R152" s="26"/>
      <c r="S152" s="12"/>
      <c r="T152" s="10"/>
      <c r="U152" s="31"/>
      <c r="V152" s="11"/>
      <c r="W152" s="12"/>
      <c r="X152" s="10"/>
      <c r="Y152" s="13"/>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customHeight="1" thickBot="1" x14ac:dyDescent="0.25">
      <c r="A153" s="91" t="s">
        <v>8</v>
      </c>
      <c r="B153" s="35"/>
      <c r="C153" s="36"/>
      <c r="D153" s="41"/>
      <c r="E153" s="37"/>
      <c r="F153" s="38"/>
      <c r="G153" s="36"/>
      <c r="H153" s="41"/>
      <c r="I153" s="37"/>
      <c r="J153" s="35"/>
      <c r="K153" s="36"/>
      <c r="L153" s="41"/>
      <c r="M153" s="37"/>
      <c r="N153" s="38"/>
      <c r="O153" s="36"/>
      <c r="P153" s="41"/>
      <c r="Q153" s="37"/>
      <c r="R153" s="38"/>
      <c r="S153" s="36"/>
      <c r="T153" s="41"/>
      <c r="U153" s="37"/>
      <c r="V153" s="35"/>
      <c r="W153" s="36"/>
      <c r="X153" s="41"/>
      <c r="Y153" s="37"/>
      <c r="Z153" s="35"/>
      <c r="AA153" s="36"/>
      <c r="AB153" s="41"/>
      <c r="AC153" s="40"/>
      <c r="AD153" s="91" t="s">
        <v>8</v>
      </c>
      <c r="FQ153" s="94"/>
      <c r="FR153" s="94"/>
      <c r="FS153" s="94"/>
      <c r="FT153" s="94"/>
      <c r="FU153" s="94"/>
      <c r="FV153" s="94"/>
      <c r="FW153" s="94"/>
      <c r="FX153" s="94"/>
    </row>
    <row r="154" spans="1:180" ht="13.5"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223">
        <f>SUM(R147:R153)</f>
        <v>0</v>
      </c>
      <c r="S154" s="43">
        <f>SUM(S147:S153)</f>
        <v>0</v>
      </c>
      <c r="T154" s="51"/>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5" customHeight="1" thickTop="1" x14ac:dyDescent="0.2">
      <c r="A155" s="85" t="s">
        <v>155</v>
      </c>
      <c r="B155" s="16" t="str">
        <f>$B$1</f>
        <v>山梨　太郎</v>
      </c>
      <c r="C155" s="17"/>
      <c r="D155" s="17"/>
      <c r="E155" s="45" t="str">
        <f>E144</f>
        <v>〇曜日</v>
      </c>
      <c r="F155" s="46" t="str">
        <f>F144</f>
        <v>甲州　花子</v>
      </c>
      <c r="G155" s="46"/>
      <c r="H155" s="46"/>
      <c r="I155" s="47" t="str">
        <f>I144</f>
        <v>月曜日</v>
      </c>
      <c r="J155" s="277" t="str">
        <f>J144</f>
        <v>笛吹　次郎</v>
      </c>
      <c r="K155" s="278"/>
      <c r="L155" s="278"/>
      <c r="M155" s="279" t="str">
        <f>M144</f>
        <v>火曜日</v>
      </c>
      <c r="N155" s="49" t="str">
        <f>N144</f>
        <v>吉田　三郎</v>
      </c>
      <c r="O155" s="49"/>
      <c r="P155" s="49"/>
      <c r="Q155" s="129" t="str">
        <f>Q144</f>
        <v>火曜日</v>
      </c>
      <c r="R155" s="280" t="str">
        <f>R144</f>
        <v>富士　さくら</v>
      </c>
      <c r="S155" s="280"/>
      <c r="T155" s="280"/>
      <c r="U155" s="281" t="str">
        <f>U144</f>
        <v>水曜日</v>
      </c>
      <c r="V155" s="282" t="str">
        <f>V144</f>
        <v>大月　四郎</v>
      </c>
      <c r="W155" s="283"/>
      <c r="X155" s="283"/>
      <c r="Y155" s="284" t="str">
        <f>Y144</f>
        <v>木曜日</v>
      </c>
      <c r="Z155" s="48"/>
      <c r="AA155"/>
      <c r="AB155"/>
      <c r="AC155" s="28" t="s">
        <v>7</v>
      </c>
      <c r="AD155" s="86"/>
      <c r="FQ155" s="94"/>
      <c r="FR155" s="94"/>
      <c r="FS155" s="94"/>
      <c r="FT155" s="94"/>
      <c r="FU155" s="94"/>
      <c r="FV155" s="94"/>
      <c r="FW155" s="94"/>
      <c r="FX155" s="94"/>
    </row>
    <row r="156" spans="1:180" ht="14.25" customHeight="1" x14ac:dyDescent="0.2">
      <c r="A156" s="86"/>
      <c r="B156" s="21" t="str">
        <f>B145</f>
        <v>山梨中</v>
      </c>
      <c r="C156" s="22"/>
      <c r="D156" s="22"/>
      <c r="E156" s="4">
        <f>E145+7</f>
        <v>46209</v>
      </c>
      <c r="F156" s="23" t="str">
        <f>F145</f>
        <v>山梨中</v>
      </c>
      <c r="G156" s="23"/>
      <c r="H156" s="23"/>
      <c r="I156" s="4">
        <f>I145+7</f>
        <v>46209</v>
      </c>
      <c r="J156" s="24" t="str">
        <f>J145</f>
        <v>笛吹中</v>
      </c>
      <c r="K156" s="23"/>
      <c r="L156" s="23"/>
      <c r="M156" s="4">
        <f>M145+7</f>
        <v>46210</v>
      </c>
      <c r="N156" s="23" t="str">
        <f>N145</f>
        <v>笛吹中</v>
      </c>
      <c r="O156" s="23"/>
      <c r="P156" s="23"/>
      <c r="Q156" s="4">
        <f>Q145+7</f>
        <v>46210</v>
      </c>
      <c r="R156" s="23" t="str">
        <f>R145</f>
        <v>富士中</v>
      </c>
      <c r="S156" s="23"/>
      <c r="T156" s="23"/>
      <c r="U156" s="4">
        <f>U145+7</f>
        <v>46211</v>
      </c>
      <c r="V156" s="24" t="str">
        <f>V145</f>
        <v>大月中</v>
      </c>
      <c r="W156" s="23"/>
      <c r="X156" s="23"/>
      <c r="Y156" s="4">
        <f>Y145+7</f>
        <v>46212</v>
      </c>
      <c r="Z156" s="24" t="str">
        <f>Z13</f>
        <v>○○学校</v>
      </c>
      <c r="AA156" s="23"/>
      <c r="AB156" s="23"/>
      <c r="AC156" s="4">
        <f>AC145+7</f>
        <v>46213</v>
      </c>
      <c r="AD156" s="86"/>
      <c r="FQ156" s="94"/>
      <c r="FR156" s="94"/>
      <c r="FS156" s="94"/>
      <c r="FT156" s="94"/>
      <c r="FU156" s="94"/>
      <c r="FV156" s="94"/>
      <c r="FW156" s="94"/>
      <c r="FX156" s="94"/>
    </row>
    <row r="157" spans="1:180" ht="15" customHeight="1" x14ac:dyDescent="0.2">
      <c r="A157" s="91" t="s">
        <v>153</v>
      </c>
      <c r="B157" s="5" t="s">
        <v>150</v>
      </c>
      <c r="C157" s="1" t="s">
        <v>151</v>
      </c>
      <c r="D157" s="191" t="s">
        <v>52</v>
      </c>
      <c r="E157" s="6" t="s">
        <v>152</v>
      </c>
      <c r="F157" s="25" t="s">
        <v>150</v>
      </c>
      <c r="G157" s="1" t="s">
        <v>151</v>
      </c>
      <c r="H157" s="191" t="s">
        <v>52</v>
      </c>
      <c r="I157" s="2" t="s">
        <v>152</v>
      </c>
      <c r="J157" s="5" t="s">
        <v>150</v>
      </c>
      <c r="K157" s="1" t="s">
        <v>151</v>
      </c>
      <c r="L157" s="191" t="s">
        <v>52</v>
      </c>
      <c r="M157" s="6" t="s">
        <v>152</v>
      </c>
      <c r="N157" s="25" t="s">
        <v>150</v>
      </c>
      <c r="O157" s="1" t="s">
        <v>151</v>
      </c>
      <c r="P157" s="191" t="s">
        <v>52</v>
      </c>
      <c r="Q157" s="2" t="s">
        <v>152</v>
      </c>
      <c r="R157" s="5" t="s">
        <v>150</v>
      </c>
      <c r="S157" s="1" t="s">
        <v>151</v>
      </c>
      <c r="T157" s="191" t="s">
        <v>52</v>
      </c>
      <c r="U157" s="2" t="s">
        <v>152</v>
      </c>
      <c r="V157" s="5" t="s">
        <v>150</v>
      </c>
      <c r="W157" s="1" t="s">
        <v>151</v>
      </c>
      <c r="X157" s="191" t="s">
        <v>52</v>
      </c>
      <c r="Y157" s="6" t="s">
        <v>152</v>
      </c>
      <c r="Z157" s="5" t="s">
        <v>150</v>
      </c>
      <c r="AA157" s="1" t="s">
        <v>151</v>
      </c>
      <c r="AB157" s="2"/>
      <c r="AC157" s="6" t="s">
        <v>152</v>
      </c>
      <c r="AD157" s="91" t="s">
        <v>153</v>
      </c>
      <c r="FQ157" s="94"/>
      <c r="FR157" s="94"/>
      <c r="FS157" s="94"/>
      <c r="FT157" s="94"/>
      <c r="FU157" s="94"/>
      <c r="FV157" s="94"/>
      <c r="FW157" s="94"/>
      <c r="FX157" s="94"/>
    </row>
    <row r="158" spans="1:180" ht="30" customHeight="1" x14ac:dyDescent="0.2">
      <c r="A158" s="91">
        <v>1</v>
      </c>
      <c r="B158" s="5"/>
      <c r="C158" s="1"/>
      <c r="D158" s="1"/>
      <c r="E158" s="7"/>
      <c r="F158" s="25"/>
      <c r="G158" s="1"/>
      <c r="H158" s="2"/>
      <c r="I158" s="30"/>
      <c r="J158" s="5"/>
      <c r="K158" s="1"/>
      <c r="L158" s="2"/>
      <c r="M158" s="7"/>
      <c r="N158" s="25"/>
      <c r="O158" s="1"/>
      <c r="P158" s="2"/>
      <c r="Q158" s="30"/>
      <c r="R158" s="5"/>
      <c r="S158" s="1"/>
      <c r="T158" s="2"/>
      <c r="U158" s="30"/>
      <c r="V158" s="5"/>
      <c r="W158" s="1"/>
      <c r="X158" s="2"/>
      <c r="Y158" s="7"/>
      <c r="Z158" s="5"/>
      <c r="AA158" s="1"/>
      <c r="AB158" s="2"/>
      <c r="AC158" s="6"/>
      <c r="AD158" s="91">
        <v>1</v>
      </c>
      <c r="FQ158" s="94"/>
      <c r="FR158" s="94"/>
      <c r="FS158" s="94"/>
      <c r="FT158" s="94"/>
      <c r="FU158" s="94"/>
      <c r="FV158" s="94"/>
      <c r="FW158" s="94"/>
      <c r="FX158" s="94"/>
    </row>
    <row r="159" spans="1:180" s="15" customFormat="1" ht="30" customHeight="1" x14ac:dyDescent="0.2">
      <c r="A159" s="92">
        <v>2</v>
      </c>
      <c r="B159" s="11"/>
      <c r="C159" s="12"/>
      <c r="D159" s="12"/>
      <c r="E159" s="14"/>
      <c r="F159" s="26"/>
      <c r="G159" s="12"/>
      <c r="H159" s="10"/>
      <c r="I159" s="31"/>
      <c r="J159" s="11"/>
      <c r="K159" s="12"/>
      <c r="L159" s="10"/>
      <c r="M159" s="14"/>
      <c r="N159" s="26"/>
      <c r="O159" s="12"/>
      <c r="P159" s="10"/>
      <c r="Q159" s="14"/>
      <c r="R159" s="26"/>
      <c r="S159" s="12"/>
      <c r="T159" s="10"/>
      <c r="U159" s="31"/>
      <c r="V159" s="11"/>
      <c r="W159" s="12"/>
      <c r="X159" s="10"/>
      <c r="Y159" s="14"/>
      <c r="Z159" s="11"/>
      <c r="AA159" s="12"/>
      <c r="AB159" s="10"/>
      <c r="AC159" s="13"/>
      <c r="AD159" s="92">
        <v>2</v>
      </c>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row>
    <row r="160" spans="1:180" ht="30" customHeight="1" x14ac:dyDescent="0.2">
      <c r="A160" s="91">
        <v>3</v>
      </c>
      <c r="B160" s="5"/>
      <c r="C160" s="1"/>
      <c r="D160" s="1"/>
      <c r="E160" s="7"/>
      <c r="F160" s="25"/>
      <c r="G160" s="1"/>
      <c r="H160" s="2"/>
      <c r="I160" s="7"/>
      <c r="J160" s="5"/>
      <c r="K160" s="1"/>
      <c r="L160" s="2"/>
      <c r="M160" s="7"/>
      <c r="N160" s="25"/>
      <c r="O160" s="1"/>
      <c r="P160" s="2"/>
      <c r="Q160" s="7"/>
      <c r="R160" s="25"/>
      <c r="S160" s="1"/>
      <c r="T160" s="2"/>
      <c r="U160" s="7"/>
      <c r="V160" s="5"/>
      <c r="W160" s="1"/>
      <c r="X160" s="2"/>
      <c r="Y160" s="7"/>
      <c r="Z160" s="5"/>
      <c r="AA160" s="1"/>
      <c r="AB160" s="2"/>
      <c r="AC160" s="6"/>
      <c r="AD160" s="91">
        <v>3</v>
      </c>
      <c r="FQ160" s="94"/>
      <c r="FR160" s="94"/>
      <c r="FS160" s="94"/>
      <c r="FT160" s="94"/>
      <c r="FU160" s="94"/>
      <c r="FV160" s="94"/>
      <c r="FW160" s="94"/>
      <c r="FX160" s="94"/>
    </row>
    <row r="161" spans="1:180" s="15" customFormat="1" ht="30" customHeight="1" x14ac:dyDescent="0.2">
      <c r="A161" s="92">
        <v>4</v>
      </c>
      <c r="B161" s="11"/>
      <c r="C161" s="12"/>
      <c r="D161" s="12"/>
      <c r="E161" s="14"/>
      <c r="F161" s="26"/>
      <c r="G161" s="12"/>
      <c r="H161" s="10"/>
      <c r="I161" s="31"/>
      <c r="J161" s="11"/>
      <c r="K161" s="12"/>
      <c r="L161" s="10"/>
      <c r="M161" s="14"/>
      <c r="N161" s="26"/>
      <c r="O161" s="12"/>
      <c r="P161" s="10"/>
      <c r="Q161" s="151"/>
      <c r="R161" s="11"/>
      <c r="S161" s="12"/>
      <c r="T161" s="10"/>
      <c r="U161" s="31"/>
      <c r="V161" s="11"/>
      <c r="W161" s="12"/>
      <c r="X161" s="10"/>
      <c r="Y161" s="14"/>
      <c r="Z161" s="11"/>
      <c r="AA161" s="12"/>
      <c r="AB161" s="10"/>
      <c r="AC161" s="13"/>
      <c r="AD161" s="92">
        <v>4</v>
      </c>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row>
    <row r="162" spans="1:180" ht="30" customHeight="1" x14ac:dyDescent="0.2">
      <c r="A162" s="91">
        <v>5</v>
      </c>
      <c r="B162" s="5"/>
      <c r="C162" s="1"/>
      <c r="D162" s="1"/>
      <c r="E162" s="7"/>
      <c r="F162" s="25"/>
      <c r="G162" s="1"/>
      <c r="H162" s="2"/>
      <c r="I162" s="148"/>
      <c r="J162" s="5"/>
      <c r="K162" s="1"/>
      <c r="L162" s="2"/>
      <c r="M162" s="7"/>
      <c r="N162" s="25"/>
      <c r="O162" s="1"/>
      <c r="P162" s="2"/>
      <c r="Q162" s="30"/>
      <c r="R162" s="5"/>
      <c r="S162" s="1"/>
      <c r="T162" s="2"/>
      <c r="U162" s="148"/>
      <c r="V162" s="5"/>
      <c r="W162" s="1"/>
      <c r="X162" s="2"/>
      <c r="Y162" s="7"/>
      <c r="Z162" s="5"/>
      <c r="AA162" s="1"/>
      <c r="AB162" s="2"/>
      <c r="AC162" s="6"/>
      <c r="AD162" s="91">
        <v>5</v>
      </c>
      <c r="FQ162" s="94"/>
      <c r="FR162" s="94"/>
      <c r="FS162" s="94"/>
      <c r="FT162" s="94"/>
      <c r="FU162" s="94"/>
      <c r="FV162" s="94"/>
      <c r="FW162" s="94"/>
      <c r="FX162" s="94"/>
    </row>
    <row r="163" spans="1:180" s="15" customFormat="1" ht="30" customHeight="1" x14ac:dyDescent="0.2">
      <c r="A163" s="92">
        <v>6</v>
      </c>
      <c r="B163" s="11"/>
      <c r="C163" s="12"/>
      <c r="D163" s="12"/>
      <c r="E163" s="13"/>
      <c r="F163" s="26"/>
      <c r="G163" s="12"/>
      <c r="H163" s="10"/>
      <c r="I163" s="31"/>
      <c r="J163" s="11"/>
      <c r="K163" s="12"/>
      <c r="L163" s="10"/>
      <c r="M163" s="14"/>
      <c r="N163" s="26"/>
      <c r="O163" s="12"/>
      <c r="P163" s="10"/>
      <c r="Q163" s="10"/>
      <c r="R163" s="11"/>
      <c r="S163" s="12"/>
      <c r="T163" s="10"/>
      <c r="U163" s="31"/>
      <c r="V163" s="11"/>
      <c r="W163" s="12"/>
      <c r="X163" s="10"/>
      <c r="Y163" s="14"/>
      <c r="Z163" s="11"/>
      <c r="AA163" s="12"/>
      <c r="AB163" s="10"/>
      <c r="AC163" s="13"/>
      <c r="AD163" s="92">
        <v>6</v>
      </c>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row>
    <row r="164" spans="1:180" ht="30" customHeight="1" thickBot="1" x14ac:dyDescent="0.25">
      <c r="A164" s="91" t="s">
        <v>154</v>
      </c>
      <c r="B164" s="5"/>
      <c r="C164" s="1"/>
      <c r="D164" s="1"/>
      <c r="E164" s="7"/>
      <c r="F164" s="38"/>
      <c r="G164" s="36"/>
      <c r="H164" s="41"/>
      <c r="I164" s="37"/>
      <c r="J164" s="35"/>
      <c r="K164" s="36"/>
      <c r="L164" s="41"/>
      <c r="M164" s="37"/>
      <c r="N164" s="38"/>
      <c r="O164" s="36"/>
      <c r="P164" s="41"/>
      <c r="Q164" s="37"/>
      <c r="R164" s="38"/>
      <c r="S164" s="36"/>
      <c r="T164" s="41"/>
      <c r="U164" s="37"/>
      <c r="V164" s="35"/>
      <c r="W164" s="36"/>
      <c r="X164" s="41"/>
      <c r="Y164" s="37"/>
      <c r="Z164" s="35"/>
      <c r="AA164" s="36"/>
      <c r="AB164" s="41"/>
      <c r="AC164" s="40"/>
      <c r="AD164" s="91" t="s">
        <v>154</v>
      </c>
      <c r="FQ164" s="94"/>
      <c r="FR164" s="94"/>
      <c r="FS164" s="94"/>
      <c r="FT164" s="94"/>
      <c r="FU164" s="94"/>
      <c r="FV164" s="94"/>
      <c r="FW164" s="94"/>
      <c r="FX164" s="94"/>
    </row>
    <row r="165" spans="1:180" ht="13.5" customHeight="1" thickTop="1" thickBot="1" x14ac:dyDescent="0.25">
      <c r="A165" s="86"/>
      <c r="B165" s="48">
        <f>SUM(B158:B164)</f>
        <v>0</v>
      </c>
      <c r="C165">
        <f>SUM(C158:C164)</f>
        <v>0</v>
      </c>
      <c r="E165" s="28"/>
      <c r="F165">
        <f>SUM(F158:F164)</f>
        <v>0</v>
      </c>
      <c r="G165">
        <f>SUM(G158:G164)</f>
        <v>0</v>
      </c>
      <c r="I165" s="20"/>
      <c r="J165" s="48">
        <f>SUM(J158:J164)</f>
        <v>0</v>
      </c>
      <c r="K165">
        <f>SUM(K158:K164)</f>
        <v>0</v>
      </c>
      <c r="M165" s="28"/>
      <c r="N165">
        <f>SUM(N158:N164)</f>
        <v>0</v>
      </c>
      <c r="O165">
        <f>SUM(O158:O164)</f>
        <v>0</v>
      </c>
      <c r="Q165" s="245"/>
      <c r="R165">
        <f>SUM(R158:R164)</f>
        <v>0</v>
      </c>
      <c r="S165">
        <f>SUM(S158:S164)</f>
        <v>0</v>
      </c>
      <c r="U165" s="20"/>
      <c r="V165" s="48">
        <f>SUM(V158:V164)</f>
        <v>0</v>
      </c>
      <c r="W165">
        <f>SUM(W158:W164)</f>
        <v>0</v>
      </c>
      <c r="X165"/>
      <c r="Y165" s="28"/>
      <c r="Z165" s="48">
        <f>SUM(Z158:Z164)</f>
        <v>0</v>
      </c>
      <c r="AA165">
        <f>SUM(AA158:AA164)</f>
        <v>0</v>
      </c>
      <c r="AB165"/>
      <c r="AC165" s="28"/>
      <c r="AD165" s="86"/>
      <c r="FQ165" s="94"/>
      <c r="FR165" s="94"/>
      <c r="FS165" s="94"/>
      <c r="FT165" s="94"/>
      <c r="FU165" s="94"/>
      <c r="FV165" s="94"/>
      <c r="FW165" s="94"/>
      <c r="FX165" s="94"/>
    </row>
    <row r="166" spans="1:180" ht="15" customHeight="1" thickTop="1" x14ac:dyDescent="0.2">
      <c r="A166" s="85" t="s">
        <v>46</v>
      </c>
      <c r="B166" s="16" t="str">
        <f>$B$1</f>
        <v>山梨　太郎</v>
      </c>
      <c r="C166" s="17"/>
      <c r="D166" s="17"/>
      <c r="E166" s="45" t="str">
        <f>E155</f>
        <v>〇曜日</v>
      </c>
      <c r="F166" s="46" t="str">
        <f>F155</f>
        <v>甲州　花子</v>
      </c>
      <c r="G166" s="46"/>
      <c r="H166" s="46"/>
      <c r="I166" s="47" t="str">
        <f>I155</f>
        <v>月曜日</v>
      </c>
      <c r="J166" s="277" t="str">
        <f>J155</f>
        <v>笛吹　次郎</v>
      </c>
      <c r="K166" s="278"/>
      <c r="L166" s="278"/>
      <c r="M166" s="279" t="str">
        <f>M155</f>
        <v>火曜日</v>
      </c>
      <c r="N166" s="49" t="str">
        <f>N155</f>
        <v>吉田　三郎</v>
      </c>
      <c r="O166" s="49"/>
      <c r="P166" s="49"/>
      <c r="Q166" s="129" t="str">
        <f>Q155</f>
        <v>火曜日</v>
      </c>
      <c r="R166" s="280" t="str">
        <f>R155</f>
        <v>富士　さくら</v>
      </c>
      <c r="S166" s="280"/>
      <c r="T166" s="280"/>
      <c r="U166" s="281" t="str">
        <f>U155</f>
        <v>水曜日</v>
      </c>
      <c r="V166" s="282" t="str">
        <f>V155</f>
        <v>大月　四郎</v>
      </c>
      <c r="W166" s="283"/>
      <c r="X166" s="283"/>
      <c r="Y166" s="284" t="str">
        <f>Y155</f>
        <v>木曜日</v>
      </c>
      <c r="Z166" s="48"/>
      <c r="AA166"/>
      <c r="AB166"/>
      <c r="AC166" s="28" t="s">
        <v>7</v>
      </c>
      <c r="AD166" s="86"/>
      <c r="FQ166" s="94"/>
      <c r="FR166" s="94"/>
      <c r="FS166" s="94"/>
      <c r="FT166" s="94"/>
      <c r="FU166" s="94"/>
      <c r="FV166" s="94"/>
      <c r="FW166" s="94"/>
      <c r="FX166" s="94"/>
    </row>
    <row r="167" spans="1:180" ht="14.25" customHeight="1" x14ac:dyDescent="0.2">
      <c r="A167" s="86"/>
      <c r="B167" s="21" t="str">
        <f>B156</f>
        <v>山梨中</v>
      </c>
      <c r="C167" s="22"/>
      <c r="D167" s="22"/>
      <c r="E167" s="4">
        <f>E156+7</f>
        <v>46216</v>
      </c>
      <c r="F167" s="23" t="str">
        <f>F156</f>
        <v>山梨中</v>
      </c>
      <c r="G167" s="23"/>
      <c r="H167" s="23"/>
      <c r="I167" s="4">
        <f>I156+7</f>
        <v>46216</v>
      </c>
      <c r="J167" s="24" t="str">
        <f>J156</f>
        <v>笛吹中</v>
      </c>
      <c r="K167" s="23"/>
      <c r="L167" s="23"/>
      <c r="M167" s="4">
        <f>M156+7</f>
        <v>46217</v>
      </c>
      <c r="N167" s="23" t="str">
        <f>N156</f>
        <v>笛吹中</v>
      </c>
      <c r="O167" s="23"/>
      <c r="P167" s="23"/>
      <c r="Q167" s="4">
        <f>Q156+7</f>
        <v>46217</v>
      </c>
      <c r="R167" s="23" t="str">
        <f>R156</f>
        <v>富士中</v>
      </c>
      <c r="S167" s="23"/>
      <c r="T167" s="23"/>
      <c r="U167" s="4">
        <f>U156+7</f>
        <v>46218</v>
      </c>
      <c r="V167" s="24" t="str">
        <f>V156</f>
        <v>大月中</v>
      </c>
      <c r="W167" s="23"/>
      <c r="X167" s="23"/>
      <c r="Y167" s="4">
        <f>Y156+7</f>
        <v>46219</v>
      </c>
      <c r="Z167" s="24" t="str">
        <f>Z24</f>
        <v>○○学校</v>
      </c>
      <c r="AA167" s="23"/>
      <c r="AB167" s="23"/>
      <c r="AC167" s="4">
        <f>AC156+7</f>
        <v>46220</v>
      </c>
      <c r="AD167" s="86"/>
      <c r="FQ167" s="94"/>
      <c r="FR167" s="94"/>
      <c r="FS167" s="94"/>
      <c r="FT167" s="94"/>
      <c r="FU167" s="94"/>
      <c r="FV167" s="94"/>
      <c r="FW167" s="94"/>
      <c r="FX167" s="94"/>
    </row>
    <row r="168" spans="1:180" ht="15" customHeight="1" x14ac:dyDescent="0.2">
      <c r="A168" s="91" t="s">
        <v>10</v>
      </c>
      <c r="B168" s="5" t="s">
        <v>150</v>
      </c>
      <c r="C168" s="1" t="s">
        <v>151</v>
      </c>
      <c r="D168" s="191" t="s">
        <v>52</v>
      </c>
      <c r="E168" s="6" t="s">
        <v>152</v>
      </c>
      <c r="F168" s="25" t="s">
        <v>150</v>
      </c>
      <c r="G168" s="1" t="s">
        <v>151</v>
      </c>
      <c r="H168" s="191" t="s">
        <v>52</v>
      </c>
      <c r="I168" s="2" t="s">
        <v>152</v>
      </c>
      <c r="J168" s="5" t="s">
        <v>150</v>
      </c>
      <c r="K168" s="1" t="s">
        <v>151</v>
      </c>
      <c r="L168" s="191" t="s">
        <v>52</v>
      </c>
      <c r="M168" s="6" t="s">
        <v>152</v>
      </c>
      <c r="N168" s="25" t="s">
        <v>150</v>
      </c>
      <c r="O168" s="1" t="s">
        <v>151</v>
      </c>
      <c r="P168" s="191" t="s">
        <v>52</v>
      </c>
      <c r="Q168" s="2" t="s">
        <v>152</v>
      </c>
      <c r="R168" s="5" t="s">
        <v>150</v>
      </c>
      <c r="S168" s="1" t="s">
        <v>151</v>
      </c>
      <c r="T168" s="191" t="s">
        <v>52</v>
      </c>
      <c r="U168" s="2" t="s">
        <v>152</v>
      </c>
      <c r="V168" s="5" t="s">
        <v>150</v>
      </c>
      <c r="W168" s="1" t="s">
        <v>151</v>
      </c>
      <c r="X168" s="191" t="s">
        <v>52</v>
      </c>
      <c r="Y168" s="6" t="s">
        <v>152</v>
      </c>
      <c r="Z168" s="5" t="s">
        <v>150</v>
      </c>
      <c r="AA168" s="1" t="s">
        <v>151</v>
      </c>
      <c r="AB168" s="2"/>
      <c r="AC168" s="6" t="s">
        <v>152</v>
      </c>
      <c r="AD168" s="91" t="s">
        <v>10</v>
      </c>
      <c r="FQ168" s="94"/>
      <c r="FR168" s="94"/>
      <c r="FS168" s="94"/>
      <c r="FT168" s="94"/>
      <c r="FU168" s="94"/>
      <c r="FV168" s="94"/>
      <c r="FW168" s="94"/>
      <c r="FX168" s="94"/>
    </row>
    <row r="169" spans="1:180" ht="30" customHeight="1" x14ac:dyDescent="0.2">
      <c r="A169" s="91">
        <v>1</v>
      </c>
      <c r="B169" s="5"/>
      <c r="C169" s="1"/>
      <c r="D169" s="1"/>
      <c r="E169" s="7"/>
      <c r="F169" s="25"/>
      <c r="G169" s="1"/>
      <c r="H169" s="2"/>
      <c r="I169" s="30"/>
      <c r="J169" s="5"/>
      <c r="K169" s="1"/>
      <c r="L169" s="2"/>
      <c r="M169" s="7"/>
      <c r="N169" s="25"/>
      <c r="O169" s="1"/>
      <c r="P169" s="2"/>
      <c r="Q169" s="30"/>
      <c r="R169" s="5"/>
      <c r="S169" s="1"/>
      <c r="T169" s="2"/>
      <c r="U169" s="30"/>
      <c r="V169" s="5"/>
      <c r="W169" s="1"/>
      <c r="X169" s="2"/>
      <c r="Y169" s="7"/>
      <c r="Z169" s="5"/>
      <c r="AA169" s="1"/>
      <c r="AB169" s="2"/>
      <c r="AC169" s="6"/>
      <c r="AD169" s="91">
        <v>1</v>
      </c>
      <c r="FQ169" s="94"/>
      <c r="FR169" s="94"/>
      <c r="FS169" s="94"/>
      <c r="FT169" s="94"/>
      <c r="FU169" s="94"/>
      <c r="FV169" s="94"/>
      <c r="FW169" s="94"/>
      <c r="FX169" s="94"/>
    </row>
    <row r="170" spans="1:180" s="15" customFormat="1" ht="30" customHeight="1" x14ac:dyDescent="0.2">
      <c r="A170" s="92">
        <v>2</v>
      </c>
      <c r="B170" s="11"/>
      <c r="C170" s="12"/>
      <c r="D170" s="12"/>
      <c r="E170" s="14"/>
      <c r="F170" s="26"/>
      <c r="G170" s="12"/>
      <c r="H170" s="10"/>
      <c r="I170" s="31"/>
      <c r="J170" s="11"/>
      <c r="K170" s="12"/>
      <c r="L170" s="10"/>
      <c r="M170" s="14"/>
      <c r="N170" s="26"/>
      <c r="O170" s="12"/>
      <c r="P170" s="10"/>
      <c r="Q170" s="14"/>
      <c r="R170" s="26"/>
      <c r="S170" s="12"/>
      <c r="T170" s="10"/>
      <c r="U170" s="31"/>
      <c r="V170" s="11"/>
      <c r="W170" s="12"/>
      <c r="X170" s="10"/>
      <c r="Y170" s="14"/>
      <c r="Z170" s="11"/>
      <c r="AA170" s="12"/>
      <c r="AB170" s="10"/>
      <c r="AC170" s="13"/>
      <c r="AD170" s="92">
        <v>2</v>
      </c>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c r="CZ170" s="94"/>
      <c r="DA170" s="94"/>
      <c r="DB170" s="94"/>
      <c r="DC170" s="94"/>
      <c r="DD170" s="94"/>
      <c r="DE170" s="94"/>
      <c r="DF170" s="94"/>
      <c r="DG170" s="94"/>
      <c r="DH170" s="94"/>
      <c r="DI170" s="94"/>
      <c r="DJ170" s="94"/>
      <c r="DK170" s="94"/>
      <c r="DL170" s="94"/>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94"/>
      <c r="FR170" s="94"/>
      <c r="FS170" s="94"/>
      <c r="FT170" s="94"/>
      <c r="FU170" s="94"/>
      <c r="FV170" s="94"/>
      <c r="FW170" s="94"/>
      <c r="FX170" s="94"/>
    </row>
    <row r="171" spans="1:180" ht="30" customHeight="1" x14ac:dyDescent="0.2">
      <c r="A171" s="91">
        <v>3</v>
      </c>
      <c r="B171" s="5"/>
      <c r="C171" s="1"/>
      <c r="D171" s="1"/>
      <c r="E171" s="7"/>
      <c r="F171" s="25"/>
      <c r="G171" s="1"/>
      <c r="H171" s="2"/>
      <c r="I171" s="7"/>
      <c r="J171" s="5"/>
      <c r="K171" s="1"/>
      <c r="L171" s="2"/>
      <c r="M171" s="7"/>
      <c r="N171" s="25"/>
      <c r="O171" s="1"/>
      <c r="P171" s="2"/>
      <c r="Q171" s="7"/>
      <c r="R171" s="25"/>
      <c r="S171" s="1"/>
      <c r="T171" s="2"/>
      <c r="U171" s="7"/>
      <c r="V171" s="5"/>
      <c r="W171" s="1"/>
      <c r="X171" s="2"/>
      <c r="Y171" s="7"/>
      <c r="Z171" s="5"/>
      <c r="AA171" s="1"/>
      <c r="AB171" s="2"/>
      <c r="AC171" s="6"/>
      <c r="AD171" s="91">
        <v>3</v>
      </c>
      <c r="FQ171" s="94"/>
      <c r="FR171" s="94"/>
      <c r="FS171" s="94"/>
      <c r="FT171" s="94"/>
      <c r="FU171" s="94"/>
      <c r="FV171" s="94"/>
      <c r="FW171" s="94"/>
      <c r="FX171" s="94"/>
    </row>
    <row r="172" spans="1:180" s="15" customFormat="1" ht="30" customHeight="1" x14ac:dyDescent="0.2">
      <c r="A172" s="92">
        <v>4</v>
      </c>
      <c r="B172" s="11"/>
      <c r="C172" s="12"/>
      <c r="D172" s="12"/>
      <c r="E172" s="14"/>
      <c r="F172" s="26"/>
      <c r="G172" s="12"/>
      <c r="H172" s="10"/>
      <c r="I172" s="31"/>
      <c r="J172" s="11"/>
      <c r="K172" s="12"/>
      <c r="L172" s="10"/>
      <c r="M172" s="14"/>
      <c r="N172" s="26"/>
      <c r="O172" s="12"/>
      <c r="P172" s="10"/>
      <c r="Q172" s="151"/>
      <c r="R172" s="11"/>
      <c r="S172" s="12"/>
      <c r="T172" s="10"/>
      <c r="U172" s="31"/>
      <c r="V172" s="11"/>
      <c r="W172" s="12"/>
      <c r="X172" s="10"/>
      <c r="Y172" s="14"/>
      <c r="Z172" s="11"/>
      <c r="AA172" s="12"/>
      <c r="AB172" s="10"/>
      <c r="AC172" s="13"/>
      <c r="AD172" s="92">
        <v>4</v>
      </c>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row>
    <row r="173" spans="1:180" ht="30" customHeight="1" x14ac:dyDescent="0.2">
      <c r="A173" s="91">
        <v>5</v>
      </c>
      <c r="B173" s="5"/>
      <c r="C173" s="1"/>
      <c r="D173" s="1"/>
      <c r="E173" s="7"/>
      <c r="F173" s="25"/>
      <c r="G173" s="1"/>
      <c r="H173" s="2"/>
      <c r="I173" s="148"/>
      <c r="J173" s="5"/>
      <c r="K173" s="1"/>
      <c r="L173" s="2"/>
      <c r="M173" s="7"/>
      <c r="N173" s="25"/>
      <c r="O173" s="1"/>
      <c r="P173" s="2"/>
      <c r="Q173" s="30"/>
      <c r="R173" s="5"/>
      <c r="S173" s="1"/>
      <c r="T173" s="2"/>
      <c r="U173" s="148"/>
      <c r="V173" s="5"/>
      <c r="W173" s="1"/>
      <c r="X173" s="2"/>
      <c r="Y173" s="7"/>
      <c r="Z173" s="5"/>
      <c r="AA173" s="1"/>
      <c r="AB173" s="2"/>
      <c r="AC173" s="6"/>
      <c r="AD173" s="91">
        <v>5</v>
      </c>
      <c r="FQ173" s="94"/>
      <c r="FR173" s="94"/>
      <c r="FS173" s="94"/>
      <c r="FT173" s="94"/>
      <c r="FU173" s="94"/>
      <c r="FV173" s="94"/>
      <c r="FW173" s="94"/>
      <c r="FX173" s="94"/>
    </row>
    <row r="174" spans="1:180" s="15" customFormat="1" ht="30" customHeight="1" x14ac:dyDescent="0.2">
      <c r="A174" s="92">
        <v>6</v>
      </c>
      <c r="B174" s="11"/>
      <c r="C174" s="12"/>
      <c r="D174" s="12"/>
      <c r="E174" s="13"/>
      <c r="F174" s="26"/>
      <c r="G174" s="12"/>
      <c r="H174" s="10"/>
      <c r="I174" s="31"/>
      <c r="J174" s="11"/>
      <c r="K174" s="12"/>
      <c r="L174" s="10"/>
      <c r="M174" s="14"/>
      <c r="N174" s="26"/>
      <c r="O174" s="12"/>
      <c r="P174" s="10"/>
      <c r="Q174" s="10"/>
      <c r="R174" s="11"/>
      <c r="S174" s="12"/>
      <c r="T174" s="10"/>
      <c r="U174" s="31"/>
      <c r="V174" s="11"/>
      <c r="W174" s="12"/>
      <c r="X174" s="10"/>
      <c r="Y174" s="14"/>
      <c r="Z174" s="11"/>
      <c r="AA174" s="12"/>
      <c r="AB174" s="10"/>
      <c r="AC174" s="13"/>
      <c r="AD174" s="92">
        <v>6</v>
      </c>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row>
    <row r="175" spans="1:180" ht="30" customHeight="1" thickBot="1" x14ac:dyDescent="0.25">
      <c r="A175" s="91" t="s">
        <v>8</v>
      </c>
      <c r="B175" s="5"/>
      <c r="C175" s="1"/>
      <c r="D175" s="1"/>
      <c r="E175" s="7"/>
      <c r="F175" s="38"/>
      <c r="G175" s="36"/>
      <c r="H175" s="41"/>
      <c r="I175" s="37"/>
      <c r="J175" s="35"/>
      <c r="K175" s="36"/>
      <c r="L175" s="41"/>
      <c r="M175" s="37"/>
      <c r="N175" s="38"/>
      <c r="O175" s="36"/>
      <c r="P175" s="41"/>
      <c r="Q175" s="37"/>
      <c r="R175" s="38"/>
      <c r="S175" s="36"/>
      <c r="T175" s="41"/>
      <c r="U175" s="37"/>
      <c r="V175" s="35"/>
      <c r="W175" s="36"/>
      <c r="X175" s="41"/>
      <c r="Y175" s="37"/>
      <c r="Z175" s="35"/>
      <c r="AA175" s="36"/>
      <c r="AB175" s="41"/>
      <c r="AC175" s="40"/>
      <c r="AD175" s="91" t="s">
        <v>8</v>
      </c>
      <c r="FQ175" s="94"/>
      <c r="FR175" s="94"/>
      <c r="FS175" s="94"/>
      <c r="FT175" s="94"/>
      <c r="FU175" s="94"/>
      <c r="FV175" s="94"/>
      <c r="FW175" s="94"/>
      <c r="FX175" s="94"/>
    </row>
    <row r="176" spans="1:180" ht="13.5" customHeight="1" thickTop="1" thickBot="1" x14ac:dyDescent="0.25">
      <c r="A176" s="86"/>
      <c r="B176" s="48">
        <f>SUM(B169:B175)</f>
        <v>0</v>
      </c>
      <c r="C176">
        <f>SUM(C169:C175)</f>
        <v>0</v>
      </c>
      <c r="E176" s="28"/>
      <c r="F176">
        <f>SUM(F169:F175)</f>
        <v>0</v>
      </c>
      <c r="G176">
        <f>SUM(G169:G175)</f>
        <v>0</v>
      </c>
      <c r="I176" s="20"/>
      <c r="J176" s="48">
        <f>SUM(J169:J175)</f>
        <v>0</v>
      </c>
      <c r="K176">
        <f>SUM(K169:K175)</f>
        <v>0</v>
      </c>
      <c r="M176" s="28"/>
      <c r="N176">
        <f>SUM(N169:N175)</f>
        <v>0</v>
      </c>
      <c r="O176">
        <f>SUM(O169:O175)</f>
        <v>0</v>
      </c>
      <c r="Q176" s="245"/>
      <c r="R176">
        <f>SUM(R169:R175)</f>
        <v>0</v>
      </c>
      <c r="S176">
        <f>SUM(S169:S175)</f>
        <v>0</v>
      </c>
      <c r="U176" s="20"/>
      <c r="V176" s="48">
        <f>SUM(V169:V175)</f>
        <v>0</v>
      </c>
      <c r="W176">
        <f>SUM(W169:W175)</f>
        <v>0</v>
      </c>
      <c r="X176"/>
      <c r="Y176" s="28"/>
      <c r="Z176" s="48">
        <f>SUM(Z169:Z175)</f>
        <v>0</v>
      </c>
      <c r="AA176">
        <f>SUM(AA169:AA175)</f>
        <v>0</v>
      </c>
      <c r="AB176"/>
      <c r="AC176" s="28"/>
      <c r="AD176" s="86"/>
      <c r="FQ176" s="94"/>
      <c r="FR176" s="94"/>
      <c r="FS176" s="94"/>
      <c r="FT176" s="94"/>
      <c r="FU176" s="94"/>
      <c r="FV176" s="94"/>
      <c r="FW176" s="94"/>
      <c r="FX176" s="94"/>
    </row>
    <row r="177" spans="1:180" ht="15" customHeight="1" x14ac:dyDescent="0.2">
      <c r="A177" s="199" t="s">
        <v>46</v>
      </c>
      <c r="B177" s="174" t="str">
        <f>$B$1</f>
        <v>山梨　太郎</v>
      </c>
      <c r="C177" s="174"/>
      <c r="D177" s="174"/>
      <c r="E177" s="202" t="str">
        <f>E166</f>
        <v>〇曜日</v>
      </c>
      <c r="F177" s="204" t="str">
        <f>F144</f>
        <v>甲州　花子</v>
      </c>
      <c r="G177" s="175"/>
      <c r="H177" s="175"/>
      <c r="I177" s="205" t="str">
        <f>I166</f>
        <v>月曜日</v>
      </c>
      <c r="J177" s="293" t="str">
        <f>J144</f>
        <v>笛吹　次郎</v>
      </c>
      <c r="K177" s="293"/>
      <c r="L177" s="293"/>
      <c r="M177" s="294" t="str">
        <f>M166</f>
        <v>火曜日</v>
      </c>
      <c r="N177" s="176" t="str">
        <f>N144</f>
        <v>吉田　三郎</v>
      </c>
      <c r="O177" s="176"/>
      <c r="P177" s="176"/>
      <c r="Q177" s="177" t="str">
        <f>Q166</f>
        <v>火曜日</v>
      </c>
      <c r="R177" s="298" t="str">
        <f>R144</f>
        <v>富士　さくら</v>
      </c>
      <c r="S177" s="299"/>
      <c r="T177" s="299"/>
      <c r="U177" s="300" t="str">
        <f>U166</f>
        <v>水曜日</v>
      </c>
      <c r="V177" s="304" t="str">
        <f>V144</f>
        <v>大月　四郎</v>
      </c>
      <c r="W177" s="304"/>
      <c r="X177" s="304"/>
      <c r="Y177" s="305" t="str">
        <f>Y166</f>
        <v>木曜日</v>
      </c>
      <c r="Z177" s="178"/>
      <c r="AA177" s="179"/>
      <c r="AB177" s="179"/>
      <c r="AC177" s="180" t="s">
        <v>7</v>
      </c>
      <c r="AD177" s="181"/>
      <c r="FQ177" s="94"/>
      <c r="FR177" s="94"/>
      <c r="FS177" s="94"/>
      <c r="FT177" s="94"/>
      <c r="FU177" s="94"/>
      <c r="FV177" s="94"/>
      <c r="FW177" s="94"/>
      <c r="FX177" s="94"/>
    </row>
    <row r="178" spans="1:180" ht="14.25" customHeight="1" x14ac:dyDescent="0.2">
      <c r="A178" s="200"/>
      <c r="B178" s="22" t="str">
        <f>B145</f>
        <v>山梨中</v>
      </c>
      <c r="C178" s="22"/>
      <c r="E178" s="165">
        <f>E167+7</f>
        <v>46223</v>
      </c>
      <c r="F178" s="206" t="str">
        <f>F145</f>
        <v>山梨中</v>
      </c>
      <c r="G178" s="23"/>
      <c r="H178" s="23"/>
      <c r="I178" s="207">
        <f>I167+7</f>
        <v>46223</v>
      </c>
      <c r="J178" s="203" t="str">
        <f>J145</f>
        <v>笛吹中</v>
      </c>
      <c r="K178" s="23"/>
      <c r="L178" s="23"/>
      <c r="M178" s="4">
        <f>M167+7</f>
        <v>46224</v>
      </c>
      <c r="N178" s="23" t="str">
        <f>N145</f>
        <v>笛吹中</v>
      </c>
      <c r="O178" s="23"/>
      <c r="P178" s="23"/>
      <c r="Q178" s="4">
        <f>Q167+7</f>
        <v>46224</v>
      </c>
      <c r="R178" s="206" t="str">
        <f>R145</f>
        <v>富士中</v>
      </c>
      <c r="S178" s="23"/>
      <c r="T178" s="23"/>
      <c r="U178" s="207">
        <f>U167+7</f>
        <v>46225</v>
      </c>
      <c r="V178" s="203" t="str">
        <f>V145</f>
        <v>大月中</v>
      </c>
      <c r="W178" s="23"/>
      <c r="X178" s="23"/>
      <c r="Y178" s="4">
        <f>Y167+7</f>
        <v>46226</v>
      </c>
      <c r="Z178" s="24" t="str">
        <f>Z2</f>
        <v>○○学校</v>
      </c>
      <c r="AA178" s="23"/>
      <c r="AB178" s="23"/>
      <c r="AC178" s="4">
        <f>AC167+7</f>
        <v>46227</v>
      </c>
      <c r="AD178" s="86"/>
      <c r="FQ178" s="94"/>
      <c r="FR178" s="94"/>
      <c r="FS178" s="94"/>
      <c r="FT178" s="94"/>
      <c r="FU178" s="94"/>
      <c r="FV178" s="94"/>
      <c r="FW178" s="94"/>
      <c r="FX178" s="94"/>
    </row>
    <row r="179" spans="1:180" ht="15" customHeight="1" x14ac:dyDescent="0.2">
      <c r="A179" s="102" t="s">
        <v>10</v>
      </c>
      <c r="B179" s="25" t="s">
        <v>0</v>
      </c>
      <c r="C179" s="1" t="s">
        <v>1</v>
      </c>
      <c r="D179" s="191" t="s">
        <v>52</v>
      </c>
      <c r="E179" s="2" t="s">
        <v>2</v>
      </c>
      <c r="F179" s="208" t="s">
        <v>0</v>
      </c>
      <c r="G179" s="1" t="s">
        <v>1</v>
      </c>
      <c r="H179" s="356" t="s">
        <v>52</v>
      </c>
      <c r="I179" s="209" t="s">
        <v>2</v>
      </c>
      <c r="J179" s="25" t="s">
        <v>0</v>
      </c>
      <c r="K179" s="1" t="s">
        <v>1</v>
      </c>
      <c r="L179" s="356"/>
      <c r="M179" s="6" t="s">
        <v>2</v>
      </c>
      <c r="N179" s="25" t="s">
        <v>0</v>
      </c>
      <c r="O179" s="1" t="s">
        <v>1</v>
      </c>
      <c r="P179" s="356"/>
      <c r="Q179" s="2" t="s">
        <v>2</v>
      </c>
      <c r="R179" s="208" t="s">
        <v>0</v>
      </c>
      <c r="S179" s="1" t="s">
        <v>1</v>
      </c>
      <c r="T179" s="356"/>
      <c r="U179" s="209" t="s">
        <v>2</v>
      </c>
      <c r="V179" s="25" t="s">
        <v>0</v>
      </c>
      <c r="W179" s="1" t="s">
        <v>1</v>
      </c>
      <c r="X179" s="356"/>
      <c r="Y179" s="6" t="s">
        <v>2</v>
      </c>
      <c r="Z179" s="5" t="s">
        <v>0</v>
      </c>
      <c r="AA179" s="1" t="s">
        <v>1</v>
      </c>
      <c r="AB179" s="2"/>
      <c r="AC179" s="6" t="s">
        <v>2</v>
      </c>
      <c r="AD179" s="91" t="s">
        <v>10</v>
      </c>
      <c r="FQ179" s="94"/>
      <c r="FR179" s="94"/>
      <c r="FS179" s="94"/>
      <c r="FT179" s="94"/>
      <c r="FU179" s="94"/>
      <c r="FV179" s="94"/>
      <c r="FW179" s="94"/>
      <c r="FX179" s="94"/>
    </row>
    <row r="180" spans="1:180" ht="30" customHeight="1" x14ac:dyDescent="0.2">
      <c r="A180" s="102">
        <v>1</v>
      </c>
      <c r="B180" s="208"/>
      <c r="C180" s="1"/>
      <c r="D180" s="1"/>
      <c r="E180" s="251"/>
      <c r="F180" s="208"/>
      <c r="G180" s="1"/>
      <c r="H180" s="2"/>
      <c r="I180" s="210"/>
      <c r="J180" s="25"/>
      <c r="K180" s="1"/>
      <c r="L180" s="2"/>
      <c r="M180" s="7"/>
      <c r="N180" s="5"/>
      <c r="O180" s="1"/>
      <c r="P180" s="2"/>
      <c r="Q180" s="186"/>
      <c r="R180" s="208"/>
      <c r="S180" s="1"/>
      <c r="T180" s="2"/>
      <c r="U180" s="210"/>
      <c r="V180" s="25"/>
      <c r="W180" s="1"/>
      <c r="X180" s="2"/>
      <c r="Y180" s="7"/>
      <c r="Z180" s="5"/>
      <c r="AA180" s="1"/>
      <c r="AB180" s="2"/>
      <c r="AC180" s="234"/>
      <c r="AD180" s="91">
        <v>1</v>
      </c>
      <c r="FQ180" s="94"/>
      <c r="FR180" s="94"/>
      <c r="FS180" s="94"/>
      <c r="FT180" s="94"/>
      <c r="FU180" s="94"/>
      <c r="FV180" s="94"/>
      <c r="FW180" s="94"/>
      <c r="FX180" s="94"/>
    </row>
    <row r="181" spans="1:180" s="15" customFormat="1" ht="30" customHeight="1" x14ac:dyDescent="0.2">
      <c r="A181" s="103">
        <v>2</v>
      </c>
      <c r="B181" s="211"/>
      <c r="C181" s="12"/>
      <c r="D181" s="12"/>
      <c r="E181" s="212"/>
      <c r="F181" s="211"/>
      <c r="G181" s="12"/>
      <c r="H181" s="10"/>
      <c r="I181" s="212"/>
      <c r="J181" s="26"/>
      <c r="K181" s="12"/>
      <c r="L181" s="10"/>
      <c r="M181" s="14"/>
      <c r="N181" s="11"/>
      <c r="O181" s="12"/>
      <c r="P181" s="10"/>
      <c r="Q181" s="14"/>
      <c r="R181" s="211"/>
      <c r="S181" s="12"/>
      <c r="T181" s="10"/>
      <c r="U181" s="212"/>
      <c r="V181" s="26"/>
      <c r="W181" s="12"/>
      <c r="X181" s="10"/>
      <c r="Y181" s="14"/>
      <c r="Z181" s="11"/>
      <c r="AA181" s="12"/>
      <c r="AB181" s="10"/>
      <c r="AC181" s="13"/>
      <c r="AD181" s="92">
        <v>2</v>
      </c>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row>
    <row r="182" spans="1:180" ht="30" customHeight="1" x14ac:dyDescent="0.2">
      <c r="A182" s="102">
        <v>3</v>
      </c>
      <c r="B182" s="208"/>
      <c r="C182" s="1"/>
      <c r="D182" s="1"/>
      <c r="E182" s="210"/>
      <c r="F182" s="208"/>
      <c r="G182" s="1"/>
      <c r="H182" s="2"/>
      <c r="I182" s="210"/>
      <c r="J182" s="25"/>
      <c r="K182" s="1"/>
      <c r="L182" s="2"/>
      <c r="M182" s="7"/>
      <c r="N182" s="5"/>
      <c r="O182" s="1"/>
      <c r="P182" s="2"/>
      <c r="Q182" s="7"/>
      <c r="R182" s="208"/>
      <c r="S182" s="1"/>
      <c r="T182" s="2"/>
      <c r="U182" s="210"/>
      <c r="V182" s="25"/>
      <c r="W182" s="1"/>
      <c r="X182" s="2"/>
      <c r="Y182" s="7"/>
      <c r="Z182" s="5"/>
      <c r="AA182" s="1"/>
      <c r="AB182" s="2"/>
      <c r="AC182" s="6"/>
      <c r="AD182" s="91">
        <v>3</v>
      </c>
      <c r="FQ182" s="94"/>
      <c r="FR182" s="94"/>
      <c r="FS182" s="94"/>
      <c r="FT182" s="94"/>
      <c r="FU182" s="94"/>
      <c r="FV182" s="94"/>
      <c r="FW182" s="94"/>
      <c r="FX182" s="94"/>
    </row>
    <row r="183" spans="1:180" s="15" customFormat="1" ht="30" customHeight="1" x14ac:dyDescent="0.2">
      <c r="A183" s="103">
        <v>4</v>
      </c>
      <c r="B183" s="211"/>
      <c r="C183" s="12"/>
      <c r="D183" s="12"/>
      <c r="E183" s="212"/>
      <c r="F183" s="211"/>
      <c r="G183" s="12"/>
      <c r="H183" s="10"/>
      <c r="I183" s="212"/>
      <c r="J183" s="26"/>
      <c r="K183" s="12"/>
      <c r="L183" s="10"/>
      <c r="M183" s="14"/>
      <c r="N183" s="11"/>
      <c r="O183" s="12"/>
      <c r="P183" s="10"/>
      <c r="Q183" s="233"/>
      <c r="R183" s="211"/>
      <c r="S183" s="12"/>
      <c r="T183" s="10"/>
      <c r="U183" s="212"/>
      <c r="V183" s="26"/>
      <c r="W183" s="12"/>
      <c r="X183" s="10"/>
      <c r="Y183" s="14"/>
      <c r="Z183" s="11"/>
      <c r="AA183" s="12"/>
      <c r="AB183" s="10"/>
      <c r="AC183" s="13"/>
      <c r="AD183" s="92">
        <v>4</v>
      </c>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row>
    <row r="184" spans="1:180" ht="30" customHeight="1" x14ac:dyDescent="0.2">
      <c r="A184" s="102">
        <v>5</v>
      </c>
      <c r="B184" s="208"/>
      <c r="C184" s="1"/>
      <c r="D184" s="1"/>
      <c r="E184" s="210"/>
      <c r="F184" s="208"/>
      <c r="G184" s="1"/>
      <c r="H184" s="2"/>
      <c r="I184" s="213"/>
      <c r="J184" s="25"/>
      <c r="K184" s="1"/>
      <c r="L184" s="2"/>
      <c r="M184" s="7"/>
      <c r="N184" s="5"/>
      <c r="O184" s="1"/>
      <c r="P184" s="2"/>
      <c r="Q184" s="7"/>
      <c r="R184" s="208"/>
      <c r="S184" s="1"/>
      <c r="T184" s="2"/>
      <c r="U184" s="213"/>
      <c r="V184" s="25"/>
      <c r="W184" s="1"/>
      <c r="X184" s="2"/>
      <c r="Y184" s="7"/>
      <c r="Z184" s="5"/>
      <c r="AA184" s="1"/>
      <c r="AB184" s="2"/>
      <c r="AC184" s="6"/>
      <c r="AD184" s="91">
        <v>5</v>
      </c>
      <c r="FQ184" s="94"/>
      <c r="FR184" s="94"/>
      <c r="FS184" s="94"/>
      <c r="FT184" s="94"/>
      <c r="FU184" s="94"/>
      <c r="FV184" s="94"/>
      <c r="FW184" s="94"/>
      <c r="FX184" s="94"/>
    </row>
    <row r="185" spans="1:180" s="15" customFormat="1" ht="30" customHeight="1" x14ac:dyDescent="0.2">
      <c r="A185" s="103">
        <v>6</v>
      </c>
      <c r="B185" s="211"/>
      <c r="C185" s="12"/>
      <c r="D185" s="12"/>
      <c r="E185" s="250"/>
      <c r="F185" s="211"/>
      <c r="G185" s="12"/>
      <c r="H185" s="10"/>
      <c r="I185" s="212"/>
      <c r="J185" s="26"/>
      <c r="K185" s="12"/>
      <c r="L185" s="10"/>
      <c r="M185" s="14"/>
      <c r="N185" s="11"/>
      <c r="O185" s="12"/>
      <c r="P185" s="10"/>
      <c r="Q185" s="13"/>
      <c r="R185" s="211"/>
      <c r="S185" s="12"/>
      <c r="T185" s="10"/>
      <c r="U185" s="212"/>
      <c r="V185" s="26"/>
      <c r="W185" s="12"/>
      <c r="X185" s="10"/>
      <c r="Y185" s="14"/>
      <c r="Z185" s="11"/>
      <c r="AA185" s="12"/>
      <c r="AB185" s="10"/>
      <c r="AC185" s="13"/>
      <c r="AD185" s="92">
        <v>6</v>
      </c>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row>
    <row r="186" spans="1:180" ht="30" customHeight="1" thickBot="1" x14ac:dyDescent="0.25">
      <c r="A186" s="102" t="s">
        <v>8</v>
      </c>
      <c r="B186" s="208"/>
      <c r="C186" s="1"/>
      <c r="D186" s="1"/>
      <c r="E186" s="210"/>
      <c r="F186" s="214"/>
      <c r="G186" s="36"/>
      <c r="H186" s="41"/>
      <c r="I186" s="215"/>
      <c r="J186" s="38"/>
      <c r="K186" s="36"/>
      <c r="L186" s="41"/>
      <c r="M186" s="37"/>
      <c r="N186" s="35"/>
      <c r="O186" s="36"/>
      <c r="P186" s="41"/>
      <c r="Q186" s="37"/>
      <c r="R186" s="214"/>
      <c r="S186" s="36"/>
      <c r="T186" s="41"/>
      <c r="U186" s="215"/>
      <c r="V186" s="38"/>
      <c r="W186" s="36"/>
      <c r="X186" s="41"/>
      <c r="Y186" s="37"/>
      <c r="Z186" s="35"/>
      <c r="AA186" s="36"/>
      <c r="AB186" s="41"/>
      <c r="AC186" s="40"/>
      <c r="AD186" s="91" t="s">
        <v>8</v>
      </c>
      <c r="FQ186" s="94"/>
      <c r="FR186" s="94"/>
      <c r="FS186" s="94"/>
      <c r="FT186" s="94"/>
      <c r="FU186" s="94"/>
      <c r="FV186" s="94"/>
      <c r="FW186" s="94"/>
      <c r="FX186" s="94"/>
    </row>
    <row r="187" spans="1:180" ht="13.5" customHeight="1" thickTop="1" thickBot="1" x14ac:dyDescent="0.25">
      <c r="A187" s="201" t="s">
        <v>9</v>
      </c>
      <c r="B187" s="52">
        <f>SUM(B180:B186)</f>
        <v>0</v>
      </c>
      <c r="C187" s="43">
        <f>SUM(C180:C186)</f>
        <v>0</v>
      </c>
      <c r="D187" s="51"/>
      <c r="E187" s="51"/>
      <c r="F187" s="248">
        <f>SUM(F180:F186)</f>
        <v>0</v>
      </c>
      <c r="G187" s="224">
        <f>SUM(G180:G186)</f>
        <v>0</v>
      </c>
      <c r="H187" s="224"/>
      <c r="I187" s="246"/>
      <c r="J187" s="52">
        <f>SUM(J180:J186)</f>
        <v>0</v>
      </c>
      <c r="K187" s="43">
        <f>SUM(K180:K186)</f>
        <v>0</v>
      </c>
      <c r="L187" s="51"/>
      <c r="M187" s="44"/>
      <c r="N187" s="52">
        <f>SUM(N180:N186)</f>
        <v>0</v>
      </c>
      <c r="O187" s="43">
        <f>SUM(O180:O186)</f>
        <v>0</v>
      </c>
      <c r="P187" s="51"/>
      <c r="Q187" s="51"/>
      <c r="R187" s="249">
        <f>SUM(R180:R186)</f>
        <v>0</v>
      </c>
      <c r="S187" s="216">
        <f>SUM(S180:S186)</f>
        <v>0</v>
      </c>
      <c r="T187" s="217"/>
      <c r="U187" s="218"/>
      <c r="V187" s="52">
        <f>SUM(V180:V186)</f>
        <v>0</v>
      </c>
      <c r="W187" s="43">
        <f>SUM(W180:W186)</f>
        <v>0</v>
      </c>
      <c r="X187" s="51"/>
      <c r="Y187" s="44"/>
      <c r="Z187" s="42">
        <f>SUM(Z180:Z186)</f>
        <v>0</v>
      </c>
      <c r="AA187" s="43">
        <f>SUM(AA180:AA186)</f>
        <v>0</v>
      </c>
      <c r="AB187" s="51"/>
      <c r="AC187" s="44"/>
      <c r="AD187" s="87" t="s">
        <v>9</v>
      </c>
      <c r="FQ187" s="94"/>
      <c r="FR187" s="94"/>
      <c r="FS187" s="94"/>
      <c r="FT187" s="94"/>
      <c r="FU187" s="94"/>
      <c r="FV187" s="94"/>
      <c r="FW187" s="94"/>
      <c r="FX187" s="94"/>
    </row>
    <row r="188" spans="1:180" ht="15.75" customHeight="1" thickTop="1" x14ac:dyDescent="0.2">
      <c r="F188" s="247"/>
      <c r="I188" s="247"/>
      <c r="W188"/>
      <c r="X188"/>
      <c r="Y188"/>
      <c r="Z188"/>
      <c r="AA188"/>
      <c r="AB188"/>
      <c r="AC188"/>
      <c r="AD188"/>
      <c r="FQ188" s="94"/>
      <c r="FR188" s="94"/>
      <c r="FS188" s="94"/>
      <c r="FT188" s="94"/>
      <c r="FU188" s="94"/>
      <c r="FV188" s="94"/>
      <c r="FW188" s="94"/>
      <c r="FX188" s="94"/>
    </row>
    <row r="189" spans="1:180" ht="13.8" thickBot="1" x14ac:dyDescent="0.25">
      <c r="A189" t="s">
        <v>11</v>
      </c>
      <c r="W189"/>
      <c r="X189"/>
      <c r="Y189"/>
      <c r="Z189"/>
      <c r="AA189"/>
      <c r="AB189"/>
      <c r="AC189"/>
      <c r="AD189"/>
      <c r="FQ189" s="94"/>
      <c r="FR189" s="94"/>
      <c r="FS189" s="94"/>
      <c r="FT189" s="94"/>
      <c r="FU189" s="94"/>
      <c r="FV189" s="94"/>
      <c r="FW189" s="94"/>
      <c r="FX189" s="94"/>
    </row>
    <row r="190" spans="1:180" ht="15" customHeight="1" thickTop="1" x14ac:dyDescent="0.2">
      <c r="B190" s="64" t="str">
        <f>B1</f>
        <v>山梨　太郎</v>
      </c>
      <c r="C190" s="73"/>
      <c r="D190" s="65"/>
      <c r="E190" s="65" t="str">
        <f>E1</f>
        <v>月曜日</v>
      </c>
      <c r="F190" s="75" t="str">
        <f>F1</f>
        <v>甲州　花子</v>
      </c>
      <c r="G190" s="76"/>
      <c r="H190" s="67"/>
      <c r="I190" s="67" t="str">
        <f>I1</f>
        <v>月曜日</v>
      </c>
      <c r="J190" s="295" t="str">
        <f>J1</f>
        <v>笛吹　次郎</v>
      </c>
      <c r="K190" s="296"/>
      <c r="L190" s="297"/>
      <c r="M190" s="297" t="str">
        <f>M1</f>
        <v>火曜日</v>
      </c>
      <c r="N190" s="78" t="str">
        <f>N1</f>
        <v>吉田　三郎</v>
      </c>
      <c r="O190" s="77"/>
      <c r="P190" s="66"/>
      <c r="Q190" s="77" t="str">
        <f>Q1</f>
        <v>火曜日</v>
      </c>
      <c r="R190" s="301" t="str">
        <f>R1</f>
        <v>富士　さくら</v>
      </c>
      <c r="S190" s="302"/>
      <c r="T190" s="303"/>
      <c r="U190" s="303" t="str">
        <f>U1</f>
        <v>水曜日</v>
      </c>
      <c r="V190" s="306" t="str">
        <f>V1</f>
        <v>大月　四郎</v>
      </c>
      <c r="W190" s="307"/>
      <c r="X190" s="308"/>
      <c r="Y190" s="308" t="str">
        <f>Y1</f>
        <v>木曜日</v>
      </c>
      <c r="Z190" s="48"/>
      <c r="AA190"/>
      <c r="AB190"/>
      <c r="AC190"/>
      <c r="AD190"/>
      <c r="FQ190" s="94"/>
      <c r="FR190" s="94"/>
      <c r="FS190" s="94"/>
      <c r="FT190" s="94"/>
      <c r="FU190" s="94"/>
      <c r="FV190" s="94"/>
      <c r="FW190" s="94"/>
      <c r="FX190" s="94"/>
    </row>
    <row r="191" spans="1:180" x14ac:dyDescent="0.2">
      <c r="B191" s="5" t="s">
        <v>0</v>
      </c>
      <c r="C191" s="6" t="s">
        <v>1</v>
      </c>
      <c r="D191" s="145"/>
      <c r="E191" s="192">
        <f>COUNTIF(D$3:D$187,"○")</f>
        <v>14</v>
      </c>
      <c r="F191" s="5" t="s">
        <v>0</v>
      </c>
      <c r="G191" s="6" t="s">
        <v>1</v>
      </c>
      <c r="H191" s="145"/>
      <c r="I191" s="192">
        <f>COUNTIF(H$3:H$187,"○")</f>
        <v>14</v>
      </c>
      <c r="J191" s="5" t="s">
        <v>0</v>
      </c>
      <c r="K191" s="6" t="s">
        <v>1</v>
      </c>
      <c r="L191" s="145"/>
      <c r="M191" s="192">
        <f>COUNTIF(L$3:L$187,"○")</f>
        <v>13</v>
      </c>
      <c r="N191" s="5" t="s">
        <v>0</v>
      </c>
      <c r="O191" s="6" t="s">
        <v>1</v>
      </c>
      <c r="P191" s="145"/>
      <c r="Q191" s="192">
        <f>COUNTIF(P$3:P$187,"○")</f>
        <v>14</v>
      </c>
      <c r="R191" s="5" t="s">
        <v>0</v>
      </c>
      <c r="S191" s="6" t="s">
        <v>1</v>
      </c>
      <c r="T191" s="145"/>
      <c r="U191" s="192">
        <f>COUNTIF(T$3:T$187,"○")</f>
        <v>13</v>
      </c>
      <c r="V191" s="5" t="s">
        <v>0</v>
      </c>
      <c r="W191" s="6" t="s">
        <v>1</v>
      </c>
      <c r="X191" s="145"/>
      <c r="Y191" s="192">
        <f>COUNTIF(X$3:X$187,"○")</f>
        <v>13</v>
      </c>
      <c r="Z191" s="48"/>
      <c r="AA191" s="189" t="s">
        <v>113</v>
      </c>
      <c r="AB191"/>
      <c r="AC191"/>
      <c r="AD191"/>
      <c r="FQ191" s="94"/>
      <c r="FR191" s="94"/>
      <c r="FS191" s="94"/>
      <c r="FT191" s="94"/>
      <c r="FU191" s="94"/>
      <c r="FV191" s="94"/>
      <c r="FW191" s="94"/>
      <c r="FX191" s="94"/>
    </row>
    <row r="192" spans="1:180" ht="13.8" thickBot="1" x14ac:dyDescent="0.25">
      <c r="A192" t="s">
        <v>12</v>
      </c>
      <c r="B192" s="72">
        <f>COUNTIF(B3:B187,"1")</f>
        <v>0</v>
      </c>
      <c r="C192" s="74">
        <f>COUNTIF(C3:C187,"1")</f>
        <v>0</v>
      </c>
      <c r="D192" s="70"/>
      <c r="E192" s="70"/>
      <c r="F192" s="72">
        <f>COUNTIF(F3:F187,"1")</f>
        <v>0</v>
      </c>
      <c r="G192" s="74">
        <f>COUNTIF(G3:G187,"1")</f>
        <v>0</v>
      </c>
      <c r="H192" s="70"/>
      <c r="I192" s="70"/>
      <c r="J192" s="72">
        <f>COUNTIF(J3:J187,"1")</f>
        <v>0</v>
      </c>
      <c r="K192" s="74">
        <f>COUNTIF(K3:K187,"1")</f>
        <v>0</v>
      </c>
      <c r="L192" s="70"/>
      <c r="M192" s="70"/>
      <c r="N192" s="72">
        <f>COUNTIF(N3:N187,"1")</f>
        <v>0</v>
      </c>
      <c r="O192" s="74">
        <f>COUNTIF(O3:O187,"1")</f>
        <v>0</v>
      </c>
      <c r="P192" s="104"/>
      <c r="Q192" s="71"/>
      <c r="R192" s="72">
        <f>COUNTIF(R3:R187,"1")</f>
        <v>0</v>
      </c>
      <c r="S192" s="74">
        <f>COUNTIF(S3:S187,"1")</f>
        <v>0</v>
      </c>
      <c r="T192" s="70"/>
      <c r="U192" s="70"/>
      <c r="V192" s="72">
        <f>COUNTIF(V3:V187,"1")</f>
        <v>0</v>
      </c>
      <c r="W192" s="74">
        <f>COUNTIF(W3:W187,"1")</f>
        <v>0</v>
      </c>
      <c r="X192" s="70"/>
      <c r="Y192" s="70"/>
      <c r="Z192" s="48"/>
      <c r="AA192" s="189" t="s">
        <v>59</v>
      </c>
      <c r="AB192"/>
      <c r="AC192"/>
      <c r="AD192"/>
      <c r="FQ192" s="94"/>
      <c r="FR192" s="94"/>
      <c r="FS192" s="94"/>
      <c r="FT192" s="94"/>
      <c r="FU192" s="94"/>
      <c r="FV192" s="94"/>
      <c r="FW192" s="94"/>
      <c r="FX192" s="94"/>
    </row>
    <row r="193" spans="1:180" ht="14.4" thickTop="1" thickBot="1" x14ac:dyDescent="0.25">
      <c r="B193" s="474">
        <f>SUM(B192,C192)</f>
        <v>0</v>
      </c>
      <c r="C193" s="475"/>
      <c r="D193" s="89"/>
      <c r="F193" s="474">
        <f>SUM(F192,G192)</f>
        <v>0</v>
      </c>
      <c r="G193" s="475"/>
      <c r="H193" s="89"/>
      <c r="J193" s="474">
        <f>SUM(J192,K192)</f>
        <v>0</v>
      </c>
      <c r="K193" s="475"/>
      <c r="L193" s="89"/>
      <c r="N193" s="474">
        <f>SUM(N192,O192)</f>
        <v>0</v>
      </c>
      <c r="O193" s="475"/>
      <c r="P193" s="89"/>
      <c r="R193" s="474">
        <f>SUM(R192,S192)</f>
        <v>0</v>
      </c>
      <c r="S193" s="475"/>
      <c r="T193" s="89"/>
      <c r="V193" s="474">
        <f>SUM(V192,W192)</f>
        <v>0</v>
      </c>
      <c r="W193" s="475"/>
      <c r="X193" s="89"/>
      <c r="Y193"/>
      <c r="Z193"/>
      <c r="AA193" s="189" t="s">
        <v>60</v>
      </c>
      <c r="AB193" s="190"/>
      <c r="AC193" s="190"/>
      <c r="AD193"/>
      <c r="FQ193" s="94"/>
      <c r="FR193" s="94"/>
      <c r="FS193" s="94"/>
      <c r="FT193" s="94"/>
      <c r="FU193" s="94"/>
      <c r="FV193" s="94"/>
      <c r="FW193" s="94"/>
      <c r="FX193" s="94"/>
    </row>
    <row r="194" spans="1:180" ht="13.8" thickTop="1" x14ac:dyDescent="0.2">
      <c r="W194"/>
      <c r="X194"/>
      <c r="Y194"/>
      <c r="Z194"/>
      <c r="AA194"/>
      <c r="AB194"/>
      <c r="AC194"/>
      <c r="AD194"/>
      <c r="FQ194" s="94"/>
      <c r="FR194" s="94"/>
      <c r="FS194" s="94"/>
      <c r="FT194" s="94"/>
      <c r="FU194" s="94"/>
      <c r="FV194" s="94"/>
      <c r="FW194" s="94"/>
      <c r="FX194" s="94"/>
    </row>
    <row r="195" spans="1:180" ht="34.5" customHeight="1" thickBot="1" x14ac:dyDescent="0.25">
      <c r="C195" s="428" t="str">
        <f>B1</f>
        <v>山梨　太郎</v>
      </c>
      <c r="D195" s="428"/>
      <c r="E195" s="428"/>
      <c r="G195" s="476" t="str">
        <f>F1</f>
        <v>甲州　花子</v>
      </c>
      <c r="H195" s="476"/>
      <c r="I195" s="476"/>
      <c r="K195" s="477" t="str">
        <f>J1</f>
        <v>笛吹　次郎</v>
      </c>
      <c r="L195" s="477"/>
      <c r="M195" s="477"/>
      <c r="O195" s="478" t="str">
        <f>N1</f>
        <v>吉田　三郎</v>
      </c>
      <c r="P195" s="478"/>
      <c r="Q195" s="478"/>
      <c r="S195" s="479" t="str">
        <f>R1</f>
        <v>富士　さくら</v>
      </c>
      <c r="T195" s="479"/>
      <c r="U195" s="479"/>
      <c r="W195" s="480" t="str">
        <f>V1</f>
        <v>大月　四郎</v>
      </c>
      <c r="X195" s="480"/>
      <c r="Y195" s="480"/>
      <c r="Z195"/>
      <c r="AA195"/>
      <c r="AB195"/>
      <c r="AC195"/>
      <c r="AD195"/>
      <c r="FQ195" s="94"/>
      <c r="FR195" s="94"/>
      <c r="FS195" s="94"/>
      <c r="FT195" s="94"/>
      <c r="FU195" s="94"/>
      <c r="FV195" s="94"/>
      <c r="FW195" s="94"/>
      <c r="FX195" s="94"/>
    </row>
    <row r="196" spans="1:180" ht="15.75" customHeight="1" x14ac:dyDescent="0.2">
      <c r="C196" s="99"/>
      <c r="D196" s="101" t="s">
        <v>31</v>
      </c>
      <c r="E196" s="100"/>
      <c r="G196" s="98"/>
      <c r="H196" s="101" t="s">
        <v>31</v>
      </c>
      <c r="I196" s="97"/>
      <c r="K196" s="88"/>
      <c r="L196" s="101" t="s">
        <v>31</v>
      </c>
      <c r="M196" s="88"/>
      <c r="O196" s="88"/>
      <c r="P196" s="101" t="s">
        <v>31</v>
      </c>
      <c r="Q196" s="88"/>
      <c r="S196" s="98"/>
      <c r="T196" s="101" t="s">
        <v>21</v>
      </c>
      <c r="U196" s="97"/>
      <c r="W196" s="88"/>
      <c r="X196" s="101" t="s">
        <v>21</v>
      </c>
      <c r="Y196" s="88"/>
      <c r="Z196"/>
      <c r="AA196"/>
      <c r="AB196"/>
      <c r="AC196"/>
      <c r="AD196"/>
      <c r="FQ196" s="94"/>
      <c r="FR196" s="94"/>
      <c r="FS196" s="94"/>
      <c r="FT196" s="94"/>
      <c r="FU196" s="94"/>
      <c r="FV196" s="94"/>
      <c r="FW196" s="94"/>
      <c r="FX196" s="94"/>
    </row>
    <row r="197" spans="1:180" x14ac:dyDescent="0.2">
      <c r="C197" s="309">
        <f>SUM(B11,B22,B33,B44,B55,B66,B77,B88,B99,B110,B121,B132,B143,B154,B176,B187)</f>
        <v>0</v>
      </c>
      <c r="D197" s="252"/>
      <c r="E197" s="310" t="s">
        <v>19</v>
      </c>
      <c r="G197" s="309">
        <f>SUM(F11,F22,F33,F44,F55,F66,F77,F88,F99,F110,F121,F132,F143,F154,F176,F187)</f>
        <v>0</v>
      </c>
      <c r="H197" s="252"/>
      <c r="I197" s="312" t="s">
        <v>19</v>
      </c>
      <c r="K197" s="309">
        <f>SUM(J11,J22,J33,J44,J55,J66,J77,J88,J99,J110,J121,J132,J143,J154,J176,J187)</f>
        <v>0</v>
      </c>
      <c r="L197" s="252"/>
      <c r="M197" s="312" t="s">
        <v>19</v>
      </c>
      <c r="O197" s="309">
        <f>SUM(N11,N22,N33,N44,N55,N66,N77,N88,N99,N110,N121,N132,N143,N154,N176,N187)</f>
        <v>0</v>
      </c>
      <c r="P197" s="252"/>
      <c r="Q197" s="312" t="s">
        <v>19</v>
      </c>
      <c r="S197" s="309">
        <f>SUM(R11,R22,R33,R44,R55,R66,R77,R88,R99,R110,R121,R132,R143,R154,R176,R187)</f>
        <v>0</v>
      </c>
      <c r="T197" s="252"/>
      <c r="U197" s="312" t="s">
        <v>19</v>
      </c>
      <c r="W197" s="309">
        <f>SUM(V11,V22,V33,V44,V55,V66,V77,V88,V99,V110,V121,V132,V143,V154,V176,V187)</f>
        <v>0</v>
      </c>
      <c r="X197" s="252"/>
      <c r="Y197" s="312" t="s">
        <v>19</v>
      </c>
      <c r="Z197"/>
      <c r="AA197"/>
      <c r="AB197"/>
      <c r="AC197"/>
      <c r="AD197"/>
      <c r="FQ197" s="94"/>
      <c r="FR197" s="94"/>
      <c r="FS197" s="94"/>
      <c r="FT197" s="94"/>
      <c r="FU197" s="94"/>
      <c r="FV197" s="94"/>
      <c r="FW197" s="94"/>
      <c r="FX197" s="94"/>
    </row>
    <row r="198" spans="1:180" x14ac:dyDescent="0.2">
      <c r="C198" s="2">
        <f t="shared" ref="C198:C203" si="0">COUNTIF($D$4:$D$186,S209)</f>
        <v>0</v>
      </c>
      <c r="D198" s="271"/>
      <c r="E198" s="272" t="s">
        <v>13</v>
      </c>
      <c r="G198" s="1">
        <f t="shared" ref="G198:G203" si="1">COUNTIF($H$4:$H$186,W209)</f>
        <v>0</v>
      </c>
      <c r="H198" s="271"/>
      <c r="I198" s="95" t="s">
        <v>13</v>
      </c>
      <c r="K198" s="1">
        <f t="shared" ref="K198:K203" si="2">COUNTIF($L$4:$L$186,AA209)</f>
        <v>0</v>
      </c>
      <c r="L198" s="271"/>
      <c r="M198" s="95" t="s">
        <v>13</v>
      </c>
      <c r="O198" s="1">
        <f t="shared" ref="O198:O203" si="3">COUNTIF($P$4:$P$186,AE209)</f>
        <v>0</v>
      </c>
      <c r="P198" s="271"/>
      <c r="Q198" s="95" t="s">
        <v>13</v>
      </c>
      <c r="S198" s="1">
        <f t="shared" ref="S198:S203" si="4">COUNTIF($T$4:$T$186,AI209)</f>
        <v>0</v>
      </c>
      <c r="T198" s="271"/>
      <c r="U198" s="95" t="s">
        <v>13</v>
      </c>
      <c r="W198" s="1">
        <f t="shared" ref="W198:W203" si="5">COUNTIF($X$4:$X$186,AM209)</f>
        <v>0</v>
      </c>
      <c r="X198" s="271"/>
      <c r="Y198" s="95" t="s">
        <v>13</v>
      </c>
      <c r="Z198"/>
      <c r="AA198"/>
      <c r="AB198"/>
      <c r="AC198"/>
      <c r="AD198"/>
      <c r="FQ198" s="94"/>
      <c r="FR198" s="94"/>
      <c r="FS198" s="94"/>
      <c r="FT198" s="94"/>
      <c r="FU198" s="94"/>
      <c r="FV198" s="94"/>
      <c r="FW198" s="94"/>
      <c r="FX198" s="94"/>
    </row>
    <row r="199" spans="1:180" x14ac:dyDescent="0.2">
      <c r="C199" s="2">
        <f t="shared" si="0"/>
        <v>0</v>
      </c>
      <c r="D199" s="271"/>
      <c r="E199" s="272" t="s">
        <v>14</v>
      </c>
      <c r="G199" s="1">
        <f t="shared" si="1"/>
        <v>0</v>
      </c>
      <c r="H199" s="271"/>
      <c r="I199" s="95" t="s">
        <v>14</v>
      </c>
      <c r="K199" s="1">
        <f t="shared" si="2"/>
        <v>0</v>
      </c>
      <c r="L199" s="271"/>
      <c r="M199" s="95" t="s">
        <v>14</v>
      </c>
      <c r="O199" s="1">
        <f t="shared" si="3"/>
        <v>0</v>
      </c>
      <c r="P199" s="271"/>
      <c r="Q199" s="95" t="s">
        <v>14</v>
      </c>
      <c r="S199" s="1">
        <f t="shared" si="4"/>
        <v>0</v>
      </c>
      <c r="T199" s="271"/>
      <c r="U199" s="95" t="s">
        <v>14</v>
      </c>
      <c r="W199" s="1">
        <f t="shared" si="5"/>
        <v>0</v>
      </c>
      <c r="X199" s="271"/>
      <c r="Y199" s="95" t="s">
        <v>14</v>
      </c>
      <c r="Z199"/>
      <c r="AA199"/>
      <c r="AB199"/>
      <c r="AC199"/>
      <c r="AD199"/>
      <c r="FQ199" s="94"/>
      <c r="FR199" s="94"/>
      <c r="FS199" s="94"/>
      <c r="FT199" s="94"/>
      <c r="FU199" s="94"/>
      <c r="FV199" s="94"/>
      <c r="FW199" s="94"/>
      <c r="FX199" s="94"/>
    </row>
    <row r="200" spans="1:180" x14ac:dyDescent="0.2">
      <c r="C200" s="2">
        <f t="shared" si="0"/>
        <v>0</v>
      </c>
      <c r="D200" s="271"/>
      <c r="E200" s="272" t="s">
        <v>97</v>
      </c>
      <c r="G200" s="1">
        <f t="shared" si="1"/>
        <v>0</v>
      </c>
      <c r="H200" s="271"/>
      <c r="I200" s="95" t="s">
        <v>97</v>
      </c>
      <c r="K200" s="1">
        <f t="shared" si="2"/>
        <v>0</v>
      </c>
      <c r="L200" s="271"/>
      <c r="M200" s="95" t="s">
        <v>97</v>
      </c>
      <c r="O200" s="1">
        <f t="shared" si="3"/>
        <v>0</v>
      </c>
      <c r="P200" s="271"/>
      <c r="Q200" s="95" t="s">
        <v>97</v>
      </c>
      <c r="S200" s="1">
        <f t="shared" si="4"/>
        <v>0</v>
      </c>
      <c r="T200" s="271"/>
      <c r="U200" s="95" t="s">
        <v>97</v>
      </c>
      <c r="W200" s="1">
        <f t="shared" si="5"/>
        <v>0</v>
      </c>
      <c r="X200" s="271"/>
      <c r="Y200" s="95" t="s">
        <v>97</v>
      </c>
      <c r="Z200"/>
      <c r="AA200"/>
      <c r="AB200"/>
      <c r="AC200"/>
      <c r="AD200"/>
      <c r="FQ200" s="94"/>
      <c r="FR200" s="94"/>
      <c r="FS200" s="94"/>
      <c r="FT200" s="94"/>
      <c r="FU200" s="94"/>
      <c r="FV200" s="94"/>
      <c r="FW200" s="94"/>
      <c r="FX200" s="94"/>
    </row>
    <row r="201" spans="1:180" x14ac:dyDescent="0.2">
      <c r="C201" s="2">
        <f t="shared" si="0"/>
        <v>0</v>
      </c>
      <c r="D201" s="271"/>
      <c r="E201" s="272" t="s">
        <v>16</v>
      </c>
      <c r="G201" s="1">
        <f t="shared" si="1"/>
        <v>0</v>
      </c>
      <c r="H201" s="271"/>
      <c r="I201" s="95" t="s">
        <v>16</v>
      </c>
      <c r="K201" s="1">
        <f t="shared" si="2"/>
        <v>0</v>
      </c>
      <c r="L201" s="271"/>
      <c r="M201" s="95" t="s">
        <v>16</v>
      </c>
      <c r="O201" s="1">
        <f t="shared" si="3"/>
        <v>0</v>
      </c>
      <c r="P201" s="271"/>
      <c r="Q201" s="95" t="s">
        <v>16</v>
      </c>
      <c r="S201" s="1">
        <f t="shared" si="4"/>
        <v>0</v>
      </c>
      <c r="T201" s="271"/>
      <c r="U201" s="95" t="s">
        <v>16</v>
      </c>
      <c r="W201" s="1">
        <f t="shared" si="5"/>
        <v>0</v>
      </c>
      <c r="X201" s="271"/>
      <c r="Y201" s="95" t="s">
        <v>16</v>
      </c>
      <c r="Z201"/>
      <c r="AA201"/>
      <c r="AB201"/>
      <c r="AC201"/>
      <c r="AD201"/>
      <c r="FQ201" s="94"/>
      <c r="FR201" s="94"/>
      <c r="FS201" s="94"/>
      <c r="FT201" s="94"/>
      <c r="FU201" s="94"/>
      <c r="FV201" s="94"/>
      <c r="FW201" s="94"/>
      <c r="FX201" s="94"/>
    </row>
    <row r="202" spans="1:180" ht="21.6" x14ac:dyDescent="0.2">
      <c r="C202" s="2">
        <f t="shared" si="0"/>
        <v>0</v>
      </c>
      <c r="D202" s="271"/>
      <c r="E202" s="272" t="s">
        <v>17</v>
      </c>
      <c r="G202" s="1">
        <f t="shared" si="1"/>
        <v>0</v>
      </c>
      <c r="H202" s="271"/>
      <c r="I202" s="95" t="s">
        <v>17</v>
      </c>
      <c r="K202" s="1">
        <f t="shared" si="2"/>
        <v>0</v>
      </c>
      <c r="L202" s="271"/>
      <c r="M202" s="95" t="s">
        <v>17</v>
      </c>
      <c r="O202" s="1">
        <f t="shared" si="3"/>
        <v>0</v>
      </c>
      <c r="P202" s="271"/>
      <c r="Q202" s="95" t="s">
        <v>17</v>
      </c>
      <c r="S202" s="1">
        <f t="shared" si="4"/>
        <v>0</v>
      </c>
      <c r="T202" s="271"/>
      <c r="U202" s="95" t="s">
        <v>17</v>
      </c>
      <c r="W202" s="1">
        <f t="shared" si="5"/>
        <v>0</v>
      </c>
      <c r="X202" s="271"/>
      <c r="Y202" s="95" t="s">
        <v>17</v>
      </c>
      <c r="Z202"/>
      <c r="AA202"/>
      <c r="AB202"/>
      <c r="AC202"/>
      <c r="AD202"/>
      <c r="FQ202" s="94"/>
      <c r="FR202" s="94"/>
      <c r="FS202" s="94"/>
      <c r="FT202" s="94"/>
      <c r="FU202" s="94"/>
      <c r="FV202" s="94"/>
      <c r="FW202" s="94"/>
      <c r="FX202" s="94"/>
    </row>
    <row r="203" spans="1:180" ht="21.6" x14ac:dyDescent="0.2">
      <c r="C203" s="2">
        <f t="shared" si="0"/>
        <v>0</v>
      </c>
      <c r="D203" s="271"/>
      <c r="E203" s="272" t="s">
        <v>18</v>
      </c>
      <c r="G203" s="1">
        <f t="shared" si="1"/>
        <v>0</v>
      </c>
      <c r="H203" s="271"/>
      <c r="I203" s="95" t="s">
        <v>18</v>
      </c>
      <c r="K203" s="1">
        <f t="shared" si="2"/>
        <v>0</v>
      </c>
      <c r="L203" s="271"/>
      <c r="M203" s="95" t="s">
        <v>18</v>
      </c>
      <c r="O203" s="1">
        <f t="shared" si="3"/>
        <v>0</v>
      </c>
      <c r="P203" s="271"/>
      <c r="Q203" s="95" t="s">
        <v>18</v>
      </c>
      <c r="S203" s="1">
        <f t="shared" si="4"/>
        <v>0</v>
      </c>
      <c r="T203" s="271"/>
      <c r="U203" s="95" t="s">
        <v>18</v>
      </c>
      <c r="W203" s="1">
        <f t="shared" si="5"/>
        <v>0</v>
      </c>
      <c r="X203" s="271"/>
      <c r="Y203" s="95" t="s">
        <v>18</v>
      </c>
      <c r="Z203"/>
      <c r="AA203"/>
      <c r="AB203"/>
      <c r="AC203"/>
      <c r="AD203"/>
      <c r="FQ203" s="94"/>
      <c r="FR203" s="94"/>
      <c r="FS203" s="94"/>
      <c r="FT203" s="94"/>
      <c r="FU203" s="94"/>
      <c r="FV203" s="94"/>
      <c r="FW203" s="94"/>
      <c r="FX203" s="94"/>
    </row>
    <row r="204" spans="1:180" ht="13.8" thickBot="1" x14ac:dyDescent="0.25">
      <c r="C204" s="2">
        <f>SUM(C196:C203)</f>
        <v>0</v>
      </c>
      <c r="D204" s="253"/>
      <c r="E204" s="25"/>
      <c r="G204" s="1">
        <f>SUM(G196:G203)</f>
        <v>0</v>
      </c>
      <c r="H204" s="253"/>
      <c r="I204" s="1"/>
      <c r="K204" s="1">
        <f>SUM(K196:K203)</f>
        <v>0</v>
      </c>
      <c r="L204" s="253"/>
      <c r="M204" s="1"/>
      <c r="O204" s="1">
        <f>SUM(O196:O203)</f>
        <v>0</v>
      </c>
      <c r="P204" s="253"/>
      <c r="Q204" s="1"/>
      <c r="S204" s="1">
        <f>SUM(S196:S203)</f>
        <v>0</v>
      </c>
      <c r="T204" s="253"/>
      <c r="U204" s="1"/>
      <c r="W204" s="1">
        <f>SUM(W196:W203)</f>
        <v>0</v>
      </c>
      <c r="X204" s="253"/>
      <c r="Y204" s="1"/>
      <c r="Z204"/>
      <c r="AA204"/>
      <c r="AB204"/>
      <c r="AC204"/>
      <c r="AD204"/>
      <c r="FQ204" s="94"/>
      <c r="FR204" s="94"/>
      <c r="FS204" s="94"/>
      <c r="FT204" s="94"/>
      <c r="FU204" s="94"/>
      <c r="FV204" s="94"/>
      <c r="FW204" s="94"/>
      <c r="FX204" s="94"/>
    </row>
    <row r="206" spans="1:180" ht="40.5" customHeight="1" thickBot="1" x14ac:dyDescent="0.25">
      <c r="A206" t="s">
        <v>146</v>
      </c>
    </row>
    <row r="207" spans="1:180" ht="60.75" customHeight="1" thickTop="1" thickBot="1" x14ac:dyDescent="0.25">
      <c r="M207" s="379" t="s">
        <v>142</v>
      </c>
      <c r="N207" s="380" t="s">
        <v>134</v>
      </c>
      <c r="O207" s="381" t="s">
        <v>135</v>
      </c>
      <c r="P207" s="382"/>
      <c r="R207" s="79"/>
    </row>
    <row r="208" spans="1:180" ht="21.75" customHeight="1" thickBot="1" x14ac:dyDescent="0.25">
      <c r="E208" s="383" t="s">
        <v>136</v>
      </c>
      <c r="F208" s="384" t="s">
        <v>137</v>
      </c>
      <c r="G208" s="385" t="s">
        <v>132</v>
      </c>
      <c r="H208" s="386" t="s">
        <v>21</v>
      </c>
      <c r="M208" s="387"/>
      <c r="N208" s="388"/>
      <c r="O208" s="389"/>
      <c r="P208" s="390"/>
      <c r="R208" s="79"/>
    </row>
    <row r="209" spans="5:21" ht="14.25" customHeight="1" thickBot="1" x14ac:dyDescent="0.25">
      <c r="E209" s="391" t="s">
        <v>19</v>
      </c>
      <c r="F209" s="392"/>
      <c r="G209" s="393"/>
      <c r="H209" s="400">
        <f>SUM(F209:G209)</f>
        <v>0</v>
      </c>
      <c r="M209" s="401" t="s">
        <v>138</v>
      </c>
      <c r="N209" s="394">
        <f>SUM(F209,F222,N222)</f>
        <v>0</v>
      </c>
      <c r="O209" s="395">
        <f>SUM(G209,G222,O222)</f>
        <v>0</v>
      </c>
      <c r="P209" s="402">
        <f>SUM(N209:O209)</f>
        <v>0</v>
      </c>
      <c r="R209" s="80"/>
      <c r="S209" s="95" t="s">
        <v>26</v>
      </c>
      <c r="T209" s="82"/>
      <c r="U209" s="81"/>
    </row>
    <row r="210" spans="5:21" ht="14.4" thickBot="1" x14ac:dyDescent="0.25">
      <c r="E210" s="391" t="s">
        <v>13</v>
      </c>
      <c r="F210" s="392"/>
      <c r="G210" s="393"/>
      <c r="H210" s="386">
        <f t="shared" ref="H210:H216" si="6">SUM(F210:G210)</f>
        <v>0</v>
      </c>
      <c r="M210" s="410" t="s">
        <v>13</v>
      </c>
      <c r="N210" s="394">
        <f t="shared" ref="N210:O210" si="7">SUM(F210,F223,N223)</f>
        <v>0</v>
      </c>
      <c r="O210" s="395">
        <f t="shared" si="7"/>
        <v>0</v>
      </c>
      <c r="P210" s="396">
        <f t="shared" ref="P210:P216" si="8">SUM(N210:O210)</f>
        <v>0</v>
      </c>
      <c r="R210" s="80"/>
      <c r="S210" s="96" t="s">
        <v>27</v>
      </c>
      <c r="T210" s="82"/>
      <c r="U210" s="81"/>
    </row>
    <row r="211" spans="5:21" ht="13.8" thickBot="1" x14ac:dyDescent="0.25">
      <c r="E211" s="391" t="s">
        <v>14</v>
      </c>
      <c r="F211" s="392"/>
      <c r="G211" s="393"/>
      <c r="H211" s="386">
        <f t="shared" si="6"/>
        <v>0</v>
      </c>
      <c r="M211" s="410" t="s">
        <v>14</v>
      </c>
      <c r="N211" s="394">
        <f t="shared" ref="N211:O211" si="9">SUM(F211,F224,N224)</f>
        <v>0</v>
      </c>
      <c r="O211" s="395">
        <f t="shared" si="9"/>
        <v>0</v>
      </c>
      <c r="P211" s="399">
        <f t="shared" si="8"/>
        <v>0</v>
      </c>
      <c r="R211" s="83"/>
      <c r="S211" s="95" t="s">
        <v>15</v>
      </c>
    </row>
    <row r="212" spans="5:21" ht="14.4" thickBot="1" x14ac:dyDescent="0.25">
      <c r="E212" s="391" t="s">
        <v>97</v>
      </c>
      <c r="F212" s="392"/>
      <c r="G212" s="393"/>
      <c r="H212" s="386">
        <f t="shared" si="6"/>
        <v>0</v>
      </c>
      <c r="M212" s="410" t="s">
        <v>97</v>
      </c>
      <c r="N212" s="394">
        <f t="shared" ref="N212:O212" si="10">SUM(F212,F225,N225)</f>
        <v>0</v>
      </c>
      <c r="O212" s="395">
        <f t="shared" si="10"/>
        <v>0</v>
      </c>
      <c r="P212" s="399">
        <f t="shared" si="8"/>
        <v>0</v>
      </c>
      <c r="R212" s="80"/>
      <c r="S212" s="96" t="s">
        <v>28</v>
      </c>
      <c r="T212" s="82"/>
      <c r="U212" s="81"/>
    </row>
    <row r="213" spans="5:21" ht="14.4" thickBot="1" x14ac:dyDescent="0.25">
      <c r="E213" s="391" t="s">
        <v>16</v>
      </c>
      <c r="F213" s="392"/>
      <c r="G213" s="393"/>
      <c r="H213" s="386">
        <f t="shared" si="6"/>
        <v>0</v>
      </c>
      <c r="M213" s="410" t="s">
        <v>16</v>
      </c>
      <c r="N213" s="394">
        <f t="shared" ref="N213:O213" si="11">SUM(F213,F226,N226)</f>
        <v>0</v>
      </c>
      <c r="O213" s="395">
        <f t="shared" si="11"/>
        <v>0</v>
      </c>
      <c r="P213" s="399">
        <f t="shared" si="8"/>
        <v>0</v>
      </c>
      <c r="R213" s="80"/>
      <c r="S213" s="95" t="s">
        <v>29</v>
      </c>
      <c r="T213" s="82"/>
      <c r="U213" s="81"/>
    </row>
    <row r="214" spans="5:21" ht="22.2" thickBot="1" x14ac:dyDescent="0.25">
      <c r="E214" s="391" t="s">
        <v>17</v>
      </c>
      <c r="F214" s="411"/>
      <c r="G214" s="393"/>
      <c r="H214" s="386">
        <f t="shared" si="6"/>
        <v>0</v>
      </c>
      <c r="M214" s="410" t="s">
        <v>17</v>
      </c>
      <c r="N214" s="412">
        <f t="shared" ref="N214:O214" si="12">SUM(F214,F227,N227)</f>
        <v>0</v>
      </c>
      <c r="O214" s="413">
        <f t="shared" si="12"/>
        <v>0</v>
      </c>
      <c r="P214" s="399">
        <f t="shared" si="8"/>
        <v>0</v>
      </c>
      <c r="R214" s="80"/>
      <c r="S214" s="96" t="s">
        <v>30</v>
      </c>
      <c r="T214" s="82"/>
      <c r="U214" s="81"/>
    </row>
    <row r="215" spans="5:21" ht="22.2" thickBot="1" x14ac:dyDescent="0.25">
      <c r="E215" s="391" t="s">
        <v>18</v>
      </c>
      <c r="F215" s="411"/>
      <c r="G215" s="393"/>
      <c r="H215" s="386">
        <f t="shared" si="6"/>
        <v>0</v>
      </c>
      <c r="M215" s="414" t="s">
        <v>18</v>
      </c>
      <c r="N215" s="415">
        <f t="shared" ref="N215:O215" si="13">SUM(F215,F228,N228)</f>
        <v>0</v>
      </c>
      <c r="O215" s="416">
        <f t="shared" si="13"/>
        <v>0</v>
      </c>
      <c r="P215" s="404">
        <f t="shared" si="8"/>
        <v>0</v>
      </c>
      <c r="R215" s="80"/>
      <c r="S215" s="82"/>
      <c r="T215" s="82"/>
      <c r="U215" s="81"/>
    </row>
    <row r="216" spans="5:21" ht="15" thickTop="1" thickBot="1" x14ac:dyDescent="0.25">
      <c r="E216" s="405" t="s">
        <v>139</v>
      </c>
      <c r="F216" s="403">
        <f>SUM(F210:F215)</f>
        <v>0</v>
      </c>
      <c r="G216" s="398">
        <f>SUM(G210:G215)</f>
        <v>0</v>
      </c>
      <c r="H216" s="386">
        <f t="shared" si="6"/>
        <v>0</v>
      </c>
      <c r="M216" s="406" t="s">
        <v>139</v>
      </c>
      <c r="N216" s="407">
        <f>SUM(N210:N215)</f>
        <v>0</v>
      </c>
      <c r="O216" s="408">
        <f>SUM(O210:O215)</f>
        <v>0</v>
      </c>
      <c r="P216" s="409">
        <f t="shared" si="8"/>
        <v>0</v>
      </c>
      <c r="R216" s="80"/>
      <c r="T216" s="82"/>
      <c r="U216" s="81"/>
    </row>
    <row r="217" spans="5:21" x14ac:dyDescent="0.2">
      <c r="F217" s="481"/>
      <c r="G217" s="481"/>
      <c r="H217" s="89"/>
    </row>
    <row r="220" spans="5:21" ht="13.8" thickBot="1" x14ac:dyDescent="0.25"/>
    <row r="221" spans="5:21" ht="15" thickBot="1" x14ac:dyDescent="0.25">
      <c r="E221" s="383" t="s">
        <v>140</v>
      </c>
      <c r="F221" s="384" t="s">
        <v>137</v>
      </c>
      <c r="G221" s="385" t="s">
        <v>132</v>
      </c>
      <c r="H221" s="386" t="s">
        <v>21</v>
      </c>
      <c r="M221" s="383" t="s">
        <v>141</v>
      </c>
      <c r="N221" s="384" t="s">
        <v>137</v>
      </c>
      <c r="O221" s="385" t="s">
        <v>132</v>
      </c>
      <c r="P221" s="386" t="s">
        <v>21</v>
      </c>
    </row>
    <row r="222" spans="5:21" ht="13.8" thickBot="1" x14ac:dyDescent="0.25">
      <c r="E222" s="391" t="s">
        <v>19</v>
      </c>
      <c r="F222" s="392"/>
      <c r="G222" s="393"/>
      <c r="H222" s="400">
        <f>SUM(F222:G222)</f>
        <v>0</v>
      </c>
      <c r="M222" s="391" t="s">
        <v>19</v>
      </c>
      <c r="N222" s="392"/>
      <c r="O222" s="393"/>
      <c r="P222" s="400">
        <f>SUM(N222:O222)</f>
        <v>0</v>
      </c>
    </row>
    <row r="223" spans="5:21" ht="13.8" thickBot="1" x14ac:dyDescent="0.25">
      <c r="E223" s="391" t="s">
        <v>13</v>
      </c>
      <c r="F223" s="392"/>
      <c r="G223" s="393"/>
      <c r="H223" s="386">
        <f>SUM(F223:G223)</f>
        <v>0</v>
      </c>
      <c r="M223" s="391" t="s">
        <v>13</v>
      </c>
      <c r="N223" s="392"/>
      <c r="O223" s="393"/>
      <c r="P223" s="386">
        <f>SUM(N223:O223)</f>
        <v>0</v>
      </c>
    </row>
    <row r="224" spans="5:21" ht="13.8" thickBot="1" x14ac:dyDescent="0.25">
      <c r="E224" s="391" t="s">
        <v>14</v>
      </c>
      <c r="F224" s="392"/>
      <c r="G224" s="393"/>
      <c r="H224" s="386">
        <f t="shared" ref="H224:H229" si="14">SUM(F224:G224)</f>
        <v>0</v>
      </c>
      <c r="M224" s="391" t="s">
        <v>14</v>
      </c>
      <c r="N224" s="392"/>
      <c r="O224" s="393"/>
      <c r="P224" s="386">
        <f t="shared" ref="P224:P229" si="15">SUM(N224:O224)</f>
        <v>0</v>
      </c>
    </row>
    <row r="225" spans="5:16" ht="13.8" thickBot="1" x14ac:dyDescent="0.25">
      <c r="E225" s="391" t="s">
        <v>97</v>
      </c>
      <c r="F225" s="392"/>
      <c r="G225" s="393"/>
      <c r="H225" s="386">
        <f t="shared" si="14"/>
        <v>0</v>
      </c>
      <c r="M225" s="391" t="s">
        <v>97</v>
      </c>
      <c r="N225" s="392"/>
      <c r="O225" s="393"/>
      <c r="P225" s="386">
        <f t="shared" si="15"/>
        <v>0</v>
      </c>
    </row>
    <row r="226" spans="5:16" ht="13.8" thickBot="1" x14ac:dyDescent="0.25">
      <c r="E226" s="391" t="s">
        <v>16</v>
      </c>
      <c r="F226" s="392"/>
      <c r="G226" s="393"/>
      <c r="H226" s="386">
        <f t="shared" si="14"/>
        <v>0</v>
      </c>
      <c r="M226" s="391" t="s">
        <v>16</v>
      </c>
      <c r="N226" s="417"/>
      <c r="O226" s="393"/>
      <c r="P226" s="386">
        <f t="shared" si="15"/>
        <v>0</v>
      </c>
    </row>
    <row r="227" spans="5:16" ht="22.2" thickBot="1" x14ac:dyDescent="0.25">
      <c r="E227" s="391" t="s">
        <v>17</v>
      </c>
      <c r="F227" s="411"/>
      <c r="G227" s="393"/>
      <c r="H227" s="386">
        <f t="shared" si="14"/>
        <v>0</v>
      </c>
      <c r="M227" s="391" t="s">
        <v>17</v>
      </c>
      <c r="N227" s="418"/>
      <c r="O227" s="393"/>
      <c r="P227" s="386">
        <f t="shared" si="15"/>
        <v>0</v>
      </c>
    </row>
    <row r="228" spans="5:16" ht="22.2" thickBot="1" x14ac:dyDescent="0.25">
      <c r="E228" s="391" t="s">
        <v>18</v>
      </c>
      <c r="F228" s="411"/>
      <c r="G228" s="393"/>
      <c r="H228" s="386">
        <f t="shared" si="14"/>
        <v>0</v>
      </c>
      <c r="M228" s="391" t="s">
        <v>18</v>
      </c>
      <c r="N228" s="411"/>
      <c r="O228" s="393"/>
      <c r="P228" s="386">
        <f t="shared" si="15"/>
        <v>0</v>
      </c>
    </row>
    <row r="229" spans="5:16" ht="13.8" thickBot="1" x14ac:dyDescent="0.25">
      <c r="E229" s="405" t="s">
        <v>139</v>
      </c>
      <c r="F229" s="397">
        <f>SUM(F223:F228)</f>
        <v>0</v>
      </c>
      <c r="G229" s="398">
        <f>SUM(G223:G228)</f>
        <v>0</v>
      </c>
      <c r="H229" s="386">
        <f t="shared" si="14"/>
        <v>0</v>
      </c>
      <c r="M229" s="405" t="s">
        <v>139</v>
      </c>
      <c r="N229" s="397">
        <f>SUM(N223:N228)</f>
        <v>0</v>
      </c>
      <c r="O229" s="398">
        <f>SUM(O223:O228)</f>
        <v>0</v>
      </c>
      <c r="P229" s="386">
        <f t="shared" si="15"/>
        <v>0</v>
      </c>
    </row>
  </sheetData>
  <mergeCells count="27">
    <mergeCell ref="R193:S193"/>
    <mergeCell ref="V193:W193"/>
    <mergeCell ref="S195:U195"/>
    <mergeCell ref="W195:Y195"/>
    <mergeCell ref="F217:G217"/>
    <mergeCell ref="B193:C193"/>
    <mergeCell ref="F193:G193"/>
    <mergeCell ref="J193:K193"/>
    <mergeCell ref="N193:O193"/>
    <mergeCell ref="C195:E195"/>
    <mergeCell ref="G195:I195"/>
    <mergeCell ref="K195:M195"/>
    <mergeCell ref="O195:Q195"/>
    <mergeCell ref="B1:D1"/>
    <mergeCell ref="F1:H1"/>
    <mergeCell ref="J1:L1"/>
    <mergeCell ref="N1:P1"/>
    <mergeCell ref="Z1:AB1"/>
    <mergeCell ref="R1:T1"/>
    <mergeCell ref="V1:X1"/>
    <mergeCell ref="B2:D2"/>
    <mergeCell ref="F2:H2"/>
    <mergeCell ref="J2:L2"/>
    <mergeCell ref="N2:P2"/>
    <mergeCell ref="Z2:AB2"/>
    <mergeCell ref="R2:T2"/>
    <mergeCell ref="V2:X2"/>
  </mergeCells>
  <phoneticPr fontId="1"/>
  <dataValidations count="2">
    <dataValidation type="list" allowBlank="1" showInputMessage="1" showErrorMessage="1" sqref="AB4:AB10 AB180:AB186 P147:P153 L147:L153 H147:H153 D180:D186 AB147:AB153 L136:L142 D136:D142 H136:H142 AB136:AB142 H125:H131 L125:L131 P125:P131 AB125:AB131 L114:L120 H114:H120 P103:P109 AB114:AB120 P92:P98 H103:H109 L103:L109 AB103:AB109 L92:L98 D103:D109 D92:D98 P81:P87 P114:P120 D114:D120 H92:H98 L48:L54 AB92:AB98 D81:D87 L81:L87 D37:D43 H81:H87 AB81:AB87 P70:P76 H70:H76 H59:H65 AB70:AB76 L59:L65 L70:L76 P59:P65 AB37:AB43 D59:D65 AB59:AB65 L26:L32 H48:H54 D70:D76 D48:D54 AB48:AB54 H26:H32 P26:P32 H37:H43 D26:D32 P180:P186 L37:L43 L15:L21 H169:H175 AB26:AB32 D125:D131 P15:P21 H15:H21 D4:D10 P37:P43 D15:D21 P4:P10 H4:H10 L4:L10 AB15:AB21 D147:D153 P136:P142 L180:L186 H180:H186 AB169:AB175 D169:D175 P169:P175 L169:L175 P48:P54 X147:X153 T147:T153 X136:X142 T136:T142 T125:T131 X125:X131 X114:X120 T114:T120 T103:T109 X103:X109 X92:X98 T92:T98 X48:X54 X81:X87 T81:T87 T70:T76 T59:T65 X59:X65 X70:X76 X26:X32 T48:T54 T26:T32 T37:T43 X37:X43 X15:X21 T169:T175 T15:T21 T4:T10 X4:X10 X180:X186 T180:T186 X169:X175 H158:H164 AB158:AB164 D158:D164 P158:P164 L158:L164 T158:T164 X158:X164" xr:uid="{00000000-0002-0000-0000-000000000000}">
      <formula1>研修内容</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D91 H91 L91 P91 T91 X91 D102 H102 L102 P102 T102 X102 D113 H113 L113 P113 T113 X113 D124 H124 L124 P124 T124 X124 D135 H135 L135 P135 T135 X135 D146 H146 L146 P146 T146 X146 D168 H168 L168 P168 T168 X168 H179 L179 P179 T179 X179 D157 H157 L157 P157 T157 X157 D179" xr:uid="{5E15DCA5-A5B3-4F77-AF40-5C2D3FF499B3}">
      <formula1>"○"</formula1>
    </dataValidation>
  </dataValidations>
  <printOptions horizontalCentered="1"/>
  <pageMargins left="0.19685039370078741" right="0.19685039370078741" top="0.39370078740157483" bottom="0.39370078740157483" header="0" footer="0"/>
  <pageSetup paperSize="8" scale="65" orientation="portrait" horizontalDpi="300" verticalDpi="300" r:id="rId1"/>
  <rowBreaks count="2" manualBreakCount="2">
    <brk id="128" max="29" man="1"/>
    <brk id="193"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9608A-C163-44F4-AFFB-FFABDC83D96C}">
  <sheetPr>
    <tabColor rgb="FFFFCDF7"/>
  </sheetPr>
  <dimension ref="A1:FX229"/>
  <sheetViews>
    <sheetView zoomScale="60" zoomScaleNormal="60" zoomScaleSheetLayoutView="80" workbookViewId="0">
      <selection activeCell="B2" sqref="B2:AC2"/>
    </sheetView>
  </sheetViews>
  <sheetFormatPr defaultRowHeight="13.2" x14ac:dyDescent="0.2"/>
  <cols>
    <col min="1" max="1" width="6.88671875" customWidth="1"/>
    <col min="2" max="4" width="5" customWidth="1"/>
    <col min="5" max="5" width="15.6640625" customWidth="1"/>
    <col min="6" max="8" width="5" customWidth="1"/>
    <col min="9" max="9" width="15.6640625" customWidth="1"/>
    <col min="10" max="12" width="5" customWidth="1"/>
    <col min="13" max="13" width="15.6640625" customWidth="1"/>
    <col min="14" max="16" width="5" customWidth="1"/>
    <col min="17" max="17" width="15.6640625" customWidth="1"/>
    <col min="18" max="20" width="5" customWidth="1"/>
    <col min="21" max="21" width="16.33203125" customWidth="1"/>
    <col min="22" max="22" width="5" customWidth="1"/>
    <col min="23" max="24" width="5" style="94" customWidth="1"/>
    <col min="25" max="25" width="16.33203125" style="94" customWidth="1"/>
    <col min="26" max="28" width="5" style="94" customWidth="1"/>
    <col min="29" max="29" width="16.33203125" style="94" customWidth="1"/>
    <col min="30" max="172" width="8.77734375" style="94"/>
  </cols>
  <sheetData>
    <row r="1" spans="1:180" ht="14.25" customHeight="1" thickTop="1" x14ac:dyDescent="0.2">
      <c r="A1" s="85" t="s">
        <v>33</v>
      </c>
      <c r="B1" s="453" t="s">
        <v>115</v>
      </c>
      <c r="C1" s="454"/>
      <c r="D1" s="455"/>
      <c r="E1" s="19" t="s">
        <v>125</v>
      </c>
      <c r="F1" s="456" t="s">
        <v>117</v>
      </c>
      <c r="G1" s="457"/>
      <c r="H1" s="458"/>
      <c r="I1" s="32" t="s">
        <v>125</v>
      </c>
      <c r="J1" s="459" t="s">
        <v>118</v>
      </c>
      <c r="K1" s="460"/>
      <c r="L1" s="461"/>
      <c r="M1" s="273" t="s">
        <v>126</v>
      </c>
      <c r="N1" s="462" t="s">
        <v>120</v>
      </c>
      <c r="O1" s="463"/>
      <c r="P1" s="464"/>
      <c r="Q1" s="34" t="s">
        <v>126</v>
      </c>
      <c r="R1" s="468" t="s">
        <v>121</v>
      </c>
      <c r="S1" s="469"/>
      <c r="T1" s="470"/>
      <c r="U1" s="275" t="s">
        <v>127</v>
      </c>
      <c r="V1" s="471" t="s">
        <v>123</v>
      </c>
      <c r="W1" s="472"/>
      <c r="X1" s="473"/>
      <c r="Y1" s="285" t="s">
        <v>128</v>
      </c>
      <c r="Z1" s="465"/>
      <c r="AA1" s="466"/>
      <c r="AB1" s="467"/>
      <c r="AC1" s="3"/>
      <c r="AD1" s="85"/>
      <c r="FQ1" s="94"/>
      <c r="FR1" s="94"/>
      <c r="FS1" s="94"/>
      <c r="FT1" s="94"/>
      <c r="FU1" s="94"/>
      <c r="FV1" s="94"/>
      <c r="FW1" s="94"/>
      <c r="FX1" s="94"/>
    </row>
    <row r="2" spans="1:180" ht="14.25" customHeight="1" x14ac:dyDescent="0.2">
      <c r="A2" s="86"/>
      <c r="B2" s="493" t="s">
        <v>116</v>
      </c>
      <c r="C2" s="494"/>
      <c r="D2" s="495"/>
      <c r="E2" s="18">
        <v>46111</v>
      </c>
      <c r="F2" s="435" t="s">
        <v>116</v>
      </c>
      <c r="G2" s="436"/>
      <c r="H2" s="437"/>
      <c r="I2" s="29">
        <v>46111</v>
      </c>
      <c r="J2" s="438" t="s">
        <v>119</v>
      </c>
      <c r="K2" s="439"/>
      <c r="L2" s="440"/>
      <c r="M2" s="274">
        <v>46112</v>
      </c>
      <c r="N2" s="441" t="s">
        <v>119</v>
      </c>
      <c r="O2" s="442"/>
      <c r="P2" s="443"/>
      <c r="Q2" s="33">
        <v>46112</v>
      </c>
      <c r="R2" s="447" t="s">
        <v>122</v>
      </c>
      <c r="S2" s="448"/>
      <c r="T2" s="449"/>
      <c r="U2" s="276">
        <v>46113</v>
      </c>
      <c r="V2" s="450" t="s">
        <v>124</v>
      </c>
      <c r="W2" s="451"/>
      <c r="X2" s="452"/>
      <c r="Y2" s="286">
        <v>46114</v>
      </c>
      <c r="Z2" s="444" t="s">
        <v>56</v>
      </c>
      <c r="AA2" s="445"/>
      <c r="AB2" s="446"/>
      <c r="AC2" s="4">
        <v>46115</v>
      </c>
      <c r="AD2" s="86"/>
      <c r="FQ2" s="94"/>
      <c r="FR2" s="94"/>
      <c r="FS2" s="94"/>
      <c r="FT2" s="94"/>
      <c r="FU2" s="94"/>
      <c r="FV2" s="94"/>
      <c r="FW2" s="94"/>
      <c r="FX2" s="94"/>
    </row>
    <row r="3" spans="1:180" ht="14.25" customHeight="1" x14ac:dyDescent="0.2">
      <c r="A3" s="91" t="s">
        <v>10</v>
      </c>
      <c r="B3" s="5" t="s">
        <v>0</v>
      </c>
      <c r="C3" s="1" t="s">
        <v>1</v>
      </c>
      <c r="D3" s="191"/>
      <c r="E3" s="6" t="s">
        <v>2</v>
      </c>
      <c r="F3" s="25" t="s">
        <v>0</v>
      </c>
      <c r="G3" s="1" t="s">
        <v>1</v>
      </c>
      <c r="H3" s="191"/>
      <c r="I3" s="2" t="s">
        <v>2</v>
      </c>
      <c r="J3" s="5" t="s">
        <v>0</v>
      </c>
      <c r="K3" s="1" t="s">
        <v>1</v>
      </c>
      <c r="L3" s="191"/>
      <c r="M3" s="6" t="s">
        <v>2</v>
      </c>
      <c r="N3" s="25" t="s">
        <v>0</v>
      </c>
      <c r="O3" s="1" t="s">
        <v>1</v>
      </c>
      <c r="P3" s="191"/>
      <c r="Q3" s="6" t="s">
        <v>2</v>
      </c>
      <c r="R3" s="25" t="s">
        <v>0</v>
      </c>
      <c r="S3" s="1" t="s">
        <v>1</v>
      </c>
      <c r="T3" s="191"/>
      <c r="U3" s="2"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6"/>
      <c r="F4" s="25"/>
      <c r="G4" s="1"/>
      <c r="H4" s="2"/>
      <c r="I4" s="30"/>
      <c r="J4" s="5"/>
      <c r="K4" s="1"/>
      <c r="L4" s="2"/>
      <c r="M4" s="6"/>
      <c r="N4" s="25"/>
      <c r="O4" s="1"/>
      <c r="P4" s="2"/>
      <c r="Q4" s="7"/>
      <c r="R4" s="25"/>
      <c r="S4" s="1"/>
      <c r="T4" s="2"/>
      <c r="U4" s="30"/>
      <c r="V4" s="5"/>
      <c r="W4" s="1"/>
      <c r="X4" s="2"/>
      <c r="Y4" s="6"/>
      <c r="Z4" s="5"/>
      <c r="AA4" s="1"/>
      <c r="AB4" s="2"/>
      <c r="AC4" s="232"/>
      <c r="AD4" s="91">
        <v>1</v>
      </c>
      <c r="FQ4" s="94"/>
      <c r="FR4" s="94"/>
      <c r="FS4" s="94"/>
      <c r="FT4" s="94"/>
      <c r="FU4" s="94"/>
      <c r="FV4" s="94"/>
      <c r="FW4" s="94"/>
      <c r="FX4" s="94"/>
    </row>
    <row r="5" spans="1:180" s="15" customFormat="1" ht="30" customHeight="1" x14ac:dyDescent="0.2">
      <c r="A5" s="92">
        <v>2</v>
      </c>
      <c r="B5" s="11"/>
      <c r="C5" s="12"/>
      <c r="D5" s="10"/>
      <c r="E5" s="136"/>
      <c r="F5" s="26"/>
      <c r="G5" s="12"/>
      <c r="H5" s="10"/>
      <c r="I5" s="136"/>
      <c r="J5" s="11"/>
      <c r="K5" s="12"/>
      <c r="L5" s="10"/>
      <c r="M5" s="136"/>
      <c r="N5" s="26"/>
      <c r="O5" s="12"/>
      <c r="P5" s="10"/>
      <c r="Q5" s="136"/>
      <c r="R5" s="26"/>
      <c r="S5" s="12"/>
      <c r="T5" s="10"/>
      <c r="U5" s="136"/>
      <c r="V5" s="11"/>
      <c r="W5" s="12"/>
      <c r="X5" s="10"/>
      <c r="Y5" s="136"/>
      <c r="Z5" s="11"/>
      <c r="AA5" s="12"/>
      <c r="AB5" s="10"/>
      <c r="AC5" s="135"/>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6"/>
      <c r="F6" s="25"/>
      <c r="G6" s="1"/>
      <c r="H6" s="2"/>
      <c r="I6" s="137"/>
      <c r="J6" s="5"/>
      <c r="K6" s="1"/>
      <c r="L6" s="2"/>
      <c r="M6" s="7"/>
      <c r="N6" s="5"/>
      <c r="O6" s="1"/>
      <c r="P6" s="2"/>
      <c r="Q6" s="7"/>
      <c r="R6" s="25"/>
      <c r="S6" s="1"/>
      <c r="T6" s="2"/>
      <c r="U6" s="137"/>
      <c r="V6" s="5"/>
      <c r="W6" s="1"/>
      <c r="X6" s="2"/>
      <c r="Y6" s="7"/>
      <c r="Z6" s="5"/>
      <c r="AA6" s="1"/>
      <c r="AB6" s="2"/>
      <c r="AC6" s="139"/>
      <c r="AD6" s="91">
        <v>3</v>
      </c>
      <c r="FQ6" s="94"/>
      <c r="FR6" s="94"/>
      <c r="FS6" s="94"/>
      <c r="FT6" s="94"/>
      <c r="FU6" s="94"/>
      <c r="FV6" s="94"/>
      <c r="FW6" s="94"/>
      <c r="FX6" s="94"/>
    </row>
    <row r="7" spans="1:180" s="15" customFormat="1" ht="30" customHeight="1" x14ac:dyDescent="0.2">
      <c r="A7" s="92">
        <v>4</v>
      </c>
      <c r="B7" s="11"/>
      <c r="C7" s="12"/>
      <c r="D7" s="10"/>
      <c r="E7" s="14"/>
      <c r="F7" s="26"/>
      <c r="G7" s="12"/>
      <c r="H7" s="10"/>
      <c r="I7" s="14"/>
      <c r="J7" s="11"/>
      <c r="K7" s="12"/>
      <c r="L7" s="10"/>
      <c r="M7" s="14"/>
      <c r="N7" s="11"/>
      <c r="O7" s="12"/>
      <c r="P7" s="10"/>
      <c r="Q7" s="14"/>
      <c r="R7" s="26"/>
      <c r="S7" s="12"/>
      <c r="T7" s="10"/>
      <c r="U7" s="14"/>
      <c r="V7" s="11"/>
      <c r="W7" s="12"/>
      <c r="X7" s="10"/>
      <c r="Y7" s="14"/>
      <c r="Z7" s="11"/>
      <c r="AA7" s="12"/>
      <c r="AB7" s="10"/>
      <c r="AC7" s="140"/>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133"/>
      <c r="F8" s="25"/>
      <c r="G8" s="1"/>
      <c r="H8" s="2"/>
      <c r="I8" s="2"/>
      <c r="J8" s="5"/>
      <c r="K8" s="1"/>
      <c r="L8" s="2"/>
      <c r="M8" s="7"/>
      <c r="N8" s="25"/>
      <c r="O8" s="1"/>
      <c r="P8" s="2"/>
      <c r="Q8" s="133"/>
      <c r="R8" s="25"/>
      <c r="S8" s="1"/>
      <c r="T8" s="2"/>
      <c r="U8" s="2"/>
      <c r="V8" s="5"/>
      <c r="W8" s="1"/>
      <c r="X8" s="2"/>
      <c r="Y8" s="7"/>
      <c r="Z8" s="5"/>
      <c r="AA8" s="1"/>
      <c r="AB8" s="2"/>
      <c r="AC8" s="133"/>
      <c r="AD8" s="91">
        <v>5</v>
      </c>
      <c r="FQ8" s="94"/>
      <c r="FR8" s="94"/>
      <c r="FS8" s="94"/>
      <c r="FT8" s="94"/>
      <c r="FU8" s="94"/>
      <c r="FV8" s="94"/>
      <c r="FW8" s="94"/>
      <c r="FX8" s="94"/>
    </row>
    <row r="9" spans="1:180" s="15" customFormat="1" ht="30" customHeight="1" x14ac:dyDescent="0.2">
      <c r="A9" s="92">
        <v>6</v>
      </c>
      <c r="B9" s="11"/>
      <c r="C9" s="12"/>
      <c r="D9" s="10"/>
      <c r="E9" s="138"/>
      <c r="F9" s="26"/>
      <c r="G9" s="12"/>
      <c r="H9" s="10"/>
      <c r="I9" s="10"/>
      <c r="J9" s="11"/>
      <c r="K9" s="12"/>
      <c r="L9" s="10"/>
      <c r="M9" s="13"/>
      <c r="N9" s="26"/>
      <c r="O9" s="12"/>
      <c r="P9" s="10"/>
      <c r="Q9" s="13"/>
      <c r="R9" s="26"/>
      <c r="S9" s="12"/>
      <c r="T9" s="10"/>
      <c r="U9" s="10"/>
      <c r="V9" s="11"/>
      <c r="W9" s="12"/>
      <c r="X9" s="10"/>
      <c r="Y9" s="13"/>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35"/>
      <c r="C10" s="36"/>
      <c r="D10" s="41"/>
      <c r="E10" s="37"/>
      <c r="F10" s="38"/>
      <c r="G10" s="36"/>
      <c r="H10" s="41"/>
      <c r="I10" s="39"/>
      <c r="J10" s="35"/>
      <c r="K10" s="36"/>
      <c r="L10" s="41"/>
      <c r="M10" s="37"/>
      <c r="N10" s="38"/>
      <c r="O10" s="36"/>
      <c r="P10" s="41"/>
      <c r="Q10" s="37"/>
      <c r="R10" s="38"/>
      <c r="S10" s="36"/>
      <c r="T10" s="41"/>
      <c r="U10" s="39"/>
      <c r="V10" s="35"/>
      <c r="W10" s="36"/>
      <c r="X10" s="41"/>
      <c r="Y10" s="37"/>
      <c r="Z10" s="35"/>
      <c r="AA10" s="36"/>
      <c r="AB10" s="41"/>
      <c r="AC10" s="134"/>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44"/>
      <c r="R11" s="52">
        <f>SUM(R4:R10)</f>
        <v>0</v>
      </c>
      <c r="S11" s="43">
        <f>SUM(S4:S10)</f>
        <v>0</v>
      </c>
      <c r="T11" s="51"/>
      <c r="U11" s="51"/>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32</v>
      </c>
      <c r="B12" s="16" t="str">
        <f>$B$1</f>
        <v>山梨　太郎</v>
      </c>
      <c r="C12" s="17"/>
      <c r="D12" s="17"/>
      <c r="E12" s="45" t="str">
        <f>E1</f>
        <v>月曜日</v>
      </c>
      <c r="F12" s="46" t="str">
        <f>F1</f>
        <v>甲州　花子</v>
      </c>
      <c r="G12" s="46"/>
      <c r="H12" s="46"/>
      <c r="I12" s="47" t="str">
        <f>I1</f>
        <v>月曜日</v>
      </c>
      <c r="J12" s="277" t="str">
        <f>J1</f>
        <v>笛吹　次郎</v>
      </c>
      <c r="K12" s="278"/>
      <c r="L12" s="278"/>
      <c r="M12" s="279" t="str">
        <f>M1</f>
        <v>火曜日</v>
      </c>
      <c r="N12" s="49" t="str">
        <f>N1</f>
        <v>吉田　三郎</v>
      </c>
      <c r="O12" s="49"/>
      <c r="P12" s="49"/>
      <c r="Q12" s="243" t="str">
        <f>Q1</f>
        <v>火曜日</v>
      </c>
      <c r="R12" s="280" t="str">
        <f>R1</f>
        <v>富士　さくら</v>
      </c>
      <c r="S12" s="280"/>
      <c r="T12" s="280"/>
      <c r="U12" s="281" t="str">
        <f>U1</f>
        <v>水曜日</v>
      </c>
      <c r="V12" s="282" t="str">
        <f>V1</f>
        <v>大月　四郎</v>
      </c>
      <c r="W12" s="283"/>
      <c r="X12" s="283"/>
      <c r="Y12" s="284" t="str">
        <f>Y1</f>
        <v>木曜日</v>
      </c>
      <c r="Z12" s="48"/>
      <c r="AA12"/>
      <c r="AB12"/>
      <c r="AC12" s="28" t="s">
        <v>7</v>
      </c>
      <c r="AD12" s="86"/>
      <c r="FQ12" s="94"/>
      <c r="FR12" s="94"/>
      <c r="FS12" s="94"/>
      <c r="FT12" s="94"/>
      <c r="FU12" s="94"/>
      <c r="FV12" s="94"/>
      <c r="FW12" s="94"/>
      <c r="FX12" s="94"/>
    </row>
    <row r="13" spans="1:180" ht="14.25" customHeight="1" x14ac:dyDescent="0.2">
      <c r="A13" s="86"/>
      <c r="B13" s="21" t="str">
        <f>B2</f>
        <v>山梨中</v>
      </c>
      <c r="C13" s="22"/>
      <c r="D13" s="22"/>
      <c r="E13" s="4">
        <f>E2+7</f>
        <v>46118</v>
      </c>
      <c r="F13" s="23" t="str">
        <f>F2</f>
        <v>山梨中</v>
      </c>
      <c r="G13" s="23"/>
      <c r="H13" s="23"/>
      <c r="I13" s="4">
        <f>I2+7</f>
        <v>46118</v>
      </c>
      <c r="J13" s="24" t="str">
        <f>J2</f>
        <v>笛吹中</v>
      </c>
      <c r="K13" s="23"/>
      <c r="L13" s="23"/>
      <c r="M13" s="4">
        <f>M2+7</f>
        <v>46119</v>
      </c>
      <c r="N13" s="23" t="str">
        <f>N2</f>
        <v>笛吹中</v>
      </c>
      <c r="O13" s="23"/>
      <c r="P13" s="23"/>
      <c r="Q13" s="4">
        <f>Q2+7</f>
        <v>46119</v>
      </c>
      <c r="R13" s="23" t="str">
        <f>R2</f>
        <v>富士中</v>
      </c>
      <c r="S13" s="23"/>
      <c r="T13" s="23"/>
      <c r="U13" s="4">
        <f>U2+7</f>
        <v>46120</v>
      </c>
      <c r="V13" s="24" t="str">
        <f>V2</f>
        <v>大月中</v>
      </c>
      <c r="W13" s="23"/>
      <c r="X13" s="23"/>
      <c r="Y13" s="4">
        <f>Y2+7</f>
        <v>46121</v>
      </c>
      <c r="Z13" s="24" t="str">
        <f>Z2</f>
        <v>○○学校</v>
      </c>
      <c r="AA13" s="23"/>
      <c r="AB13" s="23"/>
      <c r="AC13" s="4">
        <f>AC2+7</f>
        <v>46122</v>
      </c>
      <c r="AD13" s="86"/>
      <c r="FQ13" s="94"/>
      <c r="FR13" s="94"/>
      <c r="FS13" s="94"/>
      <c r="FT13" s="94"/>
      <c r="FU13" s="94"/>
      <c r="FV13" s="94"/>
      <c r="FW13" s="94"/>
      <c r="FX13" s="94"/>
    </row>
    <row r="14" spans="1:180" x14ac:dyDescent="0.2">
      <c r="A14" s="91" t="s">
        <v>10</v>
      </c>
      <c r="B14" s="5" t="s">
        <v>0</v>
      </c>
      <c r="C14" s="1" t="s">
        <v>1</v>
      </c>
      <c r="D14" s="191" t="s">
        <v>52</v>
      </c>
      <c r="E14" s="6" t="s">
        <v>2</v>
      </c>
      <c r="F14" s="25" t="s">
        <v>0</v>
      </c>
      <c r="G14" s="1" t="s">
        <v>1</v>
      </c>
      <c r="H14" s="191" t="s">
        <v>52</v>
      </c>
      <c r="I14" s="2" t="s">
        <v>2</v>
      </c>
      <c r="J14" s="5" t="s">
        <v>0</v>
      </c>
      <c r="K14" s="1" t="s">
        <v>1</v>
      </c>
      <c r="L14" s="191" t="s">
        <v>52</v>
      </c>
      <c r="M14" s="6" t="s">
        <v>2</v>
      </c>
      <c r="N14" s="25" t="s">
        <v>0</v>
      </c>
      <c r="O14" s="1" t="s">
        <v>1</v>
      </c>
      <c r="P14" s="191" t="s">
        <v>52</v>
      </c>
      <c r="Q14" s="6" t="s">
        <v>2</v>
      </c>
      <c r="R14" s="25" t="s">
        <v>0</v>
      </c>
      <c r="S14" s="1" t="s">
        <v>1</v>
      </c>
      <c r="T14" s="191" t="s">
        <v>52</v>
      </c>
      <c r="U14" s="2" t="s">
        <v>2</v>
      </c>
      <c r="V14" s="5" t="s">
        <v>0</v>
      </c>
      <c r="W14" s="1" t="s">
        <v>1</v>
      </c>
      <c r="X14" s="191" t="s">
        <v>52</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7"/>
      <c r="F15" s="25"/>
      <c r="G15" s="1"/>
      <c r="H15" s="2"/>
      <c r="I15" s="7"/>
      <c r="J15" s="5"/>
      <c r="K15" s="1"/>
      <c r="L15" s="2"/>
      <c r="M15" s="7"/>
      <c r="N15" s="25"/>
      <c r="O15" s="1"/>
      <c r="P15" s="2"/>
      <c r="Q15" s="7"/>
      <c r="R15" s="25"/>
      <c r="S15" s="1"/>
      <c r="T15" s="2"/>
      <c r="U15" s="7"/>
      <c r="V15" s="5"/>
      <c r="W15" s="1"/>
      <c r="X15" s="2"/>
      <c r="Y15" s="7"/>
      <c r="Z15" s="5"/>
      <c r="AA15" s="1"/>
      <c r="AB15" s="2"/>
      <c r="AC15" s="219" t="s">
        <v>95</v>
      </c>
      <c r="AD15" s="91">
        <v>1</v>
      </c>
      <c r="FQ15" s="94"/>
      <c r="FR15" s="94"/>
      <c r="FS15" s="94"/>
      <c r="FT15" s="94"/>
      <c r="FU15" s="94"/>
      <c r="FV15" s="94"/>
      <c r="FW15" s="94"/>
      <c r="FX15" s="94"/>
    </row>
    <row r="16" spans="1:180" s="15" customFormat="1" ht="30" customHeight="1" x14ac:dyDescent="0.2">
      <c r="A16" s="92">
        <v>2</v>
      </c>
      <c r="B16" s="11"/>
      <c r="C16" s="12"/>
      <c r="D16" s="10"/>
      <c r="E16" s="14"/>
      <c r="F16" s="26"/>
      <c r="G16" s="12"/>
      <c r="H16" s="10"/>
      <c r="I16" s="14"/>
      <c r="J16" s="11"/>
      <c r="K16" s="12"/>
      <c r="L16" s="10"/>
      <c r="M16" s="14"/>
      <c r="N16" s="26"/>
      <c r="O16" s="12"/>
      <c r="P16" s="10"/>
      <c r="Q16" s="14"/>
      <c r="R16" s="26"/>
      <c r="S16" s="12"/>
      <c r="T16" s="10"/>
      <c r="U16" s="14"/>
      <c r="V16" s="11"/>
      <c r="W16" s="12"/>
      <c r="X16" s="10"/>
      <c r="Y16" s="14"/>
      <c r="Z16" s="11"/>
      <c r="AA16" s="12"/>
      <c r="AB16" s="10"/>
      <c r="AC16" s="14"/>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7"/>
      <c r="R17" s="25"/>
      <c r="S17" s="1"/>
      <c r="T17" s="2"/>
      <c r="U17" s="7"/>
      <c r="V17" s="5"/>
      <c r="W17" s="1"/>
      <c r="X17" s="2"/>
      <c r="Y17" s="7"/>
      <c r="Z17" s="5"/>
      <c r="AA17" s="1"/>
      <c r="AB17" s="2"/>
      <c r="AC17" s="6"/>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31"/>
      <c r="J18" s="11"/>
      <c r="K18" s="12"/>
      <c r="L18" s="10"/>
      <c r="M18" s="14"/>
      <c r="N18" s="26"/>
      <c r="O18" s="12"/>
      <c r="P18" s="10"/>
      <c r="Q18" s="14"/>
      <c r="R18" s="26"/>
      <c r="S18" s="12"/>
      <c r="T18" s="10"/>
      <c r="U18" s="31"/>
      <c r="V18" s="11"/>
      <c r="W18" s="12"/>
      <c r="X18" s="10"/>
      <c r="Y18" s="14"/>
      <c r="Z18" s="11"/>
      <c r="AA18" s="10"/>
      <c r="AB18" s="10"/>
      <c r="AC18" s="13"/>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7"/>
      <c r="F19" s="25"/>
      <c r="G19" s="1"/>
      <c r="H19" s="2"/>
      <c r="I19" s="30"/>
      <c r="J19" s="5"/>
      <c r="K19" s="1"/>
      <c r="L19" s="2"/>
      <c r="M19" s="7"/>
      <c r="N19" s="25"/>
      <c r="O19" s="1"/>
      <c r="P19" s="2"/>
      <c r="Q19" s="7"/>
      <c r="R19" s="25"/>
      <c r="S19" s="1"/>
      <c r="T19" s="2"/>
      <c r="U19" s="30"/>
      <c r="V19" s="5"/>
      <c r="W19" s="1"/>
      <c r="X19" s="2"/>
      <c r="Y19" s="7"/>
      <c r="Z19" s="5"/>
      <c r="AA19" s="1"/>
      <c r="AB19" s="2"/>
      <c r="AC19" s="6"/>
      <c r="AD19" s="91">
        <v>5</v>
      </c>
      <c r="FQ19" s="94"/>
      <c r="FR19" s="94"/>
      <c r="FS19" s="94"/>
      <c r="FT19" s="94"/>
      <c r="FU19" s="94"/>
      <c r="FV19" s="94"/>
      <c r="FW19" s="94"/>
      <c r="FX19" s="94"/>
    </row>
    <row r="20" spans="1:180" s="15" customFormat="1" ht="30" customHeight="1" x14ac:dyDescent="0.2">
      <c r="A20" s="92">
        <v>6</v>
      </c>
      <c r="B20" s="11"/>
      <c r="C20" s="12"/>
      <c r="D20" s="10"/>
      <c r="E20" s="13"/>
      <c r="F20" s="26"/>
      <c r="G20" s="12"/>
      <c r="H20" s="10"/>
      <c r="I20" s="31"/>
      <c r="J20" s="11"/>
      <c r="K20" s="12"/>
      <c r="L20" s="10"/>
      <c r="M20" s="14"/>
      <c r="N20" s="26"/>
      <c r="O20" s="12"/>
      <c r="P20" s="10"/>
      <c r="Q20" s="14"/>
      <c r="R20" s="26"/>
      <c r="S20" s="12"/>
      <c r="T20" s="10"/>
      <c r="U20" s="31"/>
      <c r="V20" s="11"/>
      <c r="W20" s="12"/>
      <c r="X20" s="10"/>
      <c r="Y20" s="14"/>
      <c r="Z20" s="11"/>
      <c r="AA20" s="12"/>
      <c r="AB20" s="10"/>
      <c r="AC20" s="13"/>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7"/>
      <c r="R21" s="38"/>
      <c r="S21" s="36"/>
      <c r="T21" s="41"/>
      <c r="U21" s="37"/>
      <c r="V21" s="35"/>
      <c r="W21" s="36"/>
      <c r="X21" s="41"/>
      <c r="Y21" s="37"/>
      <c r="Z21" s="35"/>
      <c r="AA21" s="36"/>
      <c r="AB21" s="41"/>
      <c r="AC21" s="40"/>
      <c r="AD21" s="91" t="s">
        <v>8</v>
      </c>
      <c r="FQ21" s="94"/>
      <c r="FR21" s="94"/>
      <c r="FS21" s="94"/>
      <c r="FT21" s="94"/>
      <c r="FU21" s="94"/>
      <c r="FV21" s="94"/>
      <c r="FW21" s="94"/>
      <c r="FX21" s="94"/>
    </row>
    <row r="22" spans="1:180" ht="14.25" customHeight="1" thickTop="1" thickBot="1" x14ac:dyDescent="0.25">
      <c r="A22" s="87" t="s">
        <v>9</v>
      </c>
      <c r="B22" s="42">
        <f>SUM(B15:B21)</f>
        <v>0</v>
      </c>
      <c r="C22" s="43">
        <f>SUM(C15:C21)</f>
        <v>0</v>
      </c>
      <c r="D22" s="51"/>
      <c r="E22" s="44"/>
      <c r="F22" s="52">
        <f>SUM(F15:F21)</f>
        <v>0</v>
      </c>
      <c r="G22" s="43">
        <f>SUM(G15:G21)</f>
        <v>0</v>
      </c>
      <c r="H22" s="51"/>
      <c r="I22" s="51"/>
      <c r="J22" s="42">
        <f>SUM(J15:J21)</f>
        <v>0</v>
      </c>
      <c r="K22" s="43">
        <f>SUM(K15:K21)</f>
        <v>0</v>
      </c>
      <c r="L22" s="51"/>
      <c r="M22" s="44"/>
      <c r="N22" s="52">
        <f>SUM(N15:N21)</f>
        <v>0</v>
      </c>
      <c r="O22" s="43">
        <f>SUM(O15:O21)</f>
        <v>0</v>
      </c>
      <c r="P22" s="51"/>
      <c r="Q22" s="44"/>
      <c r="R22" s="52">
        <f>SUM(R15:R21)</f>
        <v>0</v>
      </c>
      <c r="S22" s="43">
        <f>SUM(S15:S21)</f>
        <v>0</v>
      </c>
      <c r="T22" s="51"/>
      <c r="U22" s="51"/>
      <c r="V22" s="42">
        <f>SUM(V15:V21)</f>
        <v>0</v>
      </c>
      <c r="W22" s="43">
        <f>SUM(W15:W21)</f>
        <v>0</v>
      </c>
      <c r="X22" s="51"/>
      <c r="Y22" s="44"/>
      <c r="Z22" s="42">
        <f>SUM(Z15:Z21)</f>
        <v>0</v>
      </c>
      <c r="AA22" s="43">
        <f>SUM(AA15:AA21)</f>
        <v>0</v>
      </c>
      <c r="AB22" s="51"/>
      <c r="AC22" s="44"/>
      <c r="AD22" s="87" t="s">
        <v>9</v>
      </c>
      <c r="FQ22" s="94"/>
      <c r="FR22" s="94"/>
      <c r="FS22" s="94"/>
      <c r="FT22" s="94"/>
      <c r="FU22" s="94"/>
      <c r="FV22" s="94"/>
      <c r="FW22" s="94"/>
      <c r="FX22" s="94"/>
    </row>
    <row r="23" spans="1:180" ht="14.25" customHeight="1" thickTop="1" x14ac:dyDescent="0.2">
      <c r="A23" s="86" t="s">
        <v>34</v>
      </c>
      <c r="B23" s="16" t="str">
        <f>$B$1</f>
        <v>山梨　太郎</v>
      </c>
      <c r="C23" s="17"/>
      <c r="D23" s="17"/>
      <c r="E23" s="45" t="str">
        <f>E12</f>
        <v>月曜日</v>
      </c>
      <c r="F23" s="46" t="str">
        <f>F12</f>
        <v>甲州　花子</v>
      </c>
      <c r="G23" s="46"/>
      <c r="H23" s="46"/>
      <c r="I23" s="47" t="str">
        <f>I12</f>
        <v>月曜日</v>
      </c>
      <c r="J23" s="277" t="str">
        <f>J12</f>
        <v>笛吹　次郎</v>
      </c>
      <c r="K23" s="278"/>
      <c r="L23" s="278"/>
      <c r="M23" s="279" t="str">
        <f>M12</f>
        <v>火曜日</v>
      </c>
      <c r="N23" s="49" t="str">
        <f>N12</f>
        <v>吉田　三郎</v>
      </c>
      <c r="O23" s="49"/>
      <c r="P23" s="49"/>
      <c r="Q23" s="243" t="str">
        <f>Q12</f>
        <v>火曜日</v>
      </c>
      <c r="R23" s="280" t="str">
        <f>R12</f>
        <v>富士　さくら</v>
      </c>
      <c r="S23" s="280"/>
      <c r="T23" s="280"/>
      <c r="U23" s="281" t="str">
        <f>U12</f>
        <v>水曜日</v>
      </c>
      <c r="V23" s="282" t="str">
        <f>V12</f>
        <v>大月　四郎</v>
      </c>
      <c r="W23" s="283"/>
      <c r="X23" s="283"/>
      <c r="Y23" s="284" t="str">
        <f>Y12</f>
        <v>木曜日</v>
      </c>
      <c r="Z23" s="48"/>
      <c r="AA23"/>
      <c r="AB23"/>
      <c r="AC23" s="28" t="s">
        <v>7</v>
      </c>
      <c r="AD23" s="86"/>
      <c r="FQ23" s="94"/>
      <c r="FR23" s="94"/>
      <c r="FS23" s="94"/>
      <c r="FT23" s="94"/>
      <c r="FU23" s="94"/>
      <c r="FV23" s="94"/>
      <c r="FW23" s="94"/>
      <c r="FX23" s="94"/>
    </row>
    <row r="24" spans="1:180" ht="14.25" customHeight="1" x14ac:dyDescent="0.2">
      <c r="A24" s="86"/>
      <c r="B24" s="21" t="str">
        <f>B13</f>
        <v>山梨中</v>
      </c>
      <c r="C24" s="22"/>
      <c r="D24" s="22"/>
      <c r="E24" s="4">
        <f>E13+7</f>
        <v>46125</v>
      </c>
      <c r="F24" s="23" t="str">
        <f>F13</f>
        <v>山梨中</v>
      </c>
      <c r="G24" s="23"/>
      <c r="H24" s="23"/>
      <c r="I24" s="4">
        <f>I13+7</f>
        <v>46125</v>
      </c>
      <c r="J24" s="24" t="str">
        <f>J13</f>
        <v>笛吹中</v>
      </c>
      <c r="K24" s="23"/>
      <c r="L24" s="23"/>
      <c r="M24" s="4">
        <f>M13+7</f>
        <v>46126</v>
      </c>
      <c r="N24" s="23" t="str">
        <f>N13</f>
        <v>笛吹中</v>
      </c>
      <c r="O24" s="23"/>
      <c r="P24" s="23"/>
      <c r="Q24" s="4">
        <f>Q13+7</f>
        <v>46126</v>
      </c>
      <c r="R24" s="23" t="str">
        <f>R13</f>
        <v>富士中</v>
      </c>
      <c r="S24" s="23"/>
      <c r="T24" s="23"/>
      <c r="U24" s="4">
        <f>U13+7</f>
        <v>46127</v>
      </c>
      <c r="V24" s="24" t="str">
        <f>V13</f>
        <v>大月中</v>
      </c>
      <c r="W24" s="23"/>
      <c r="X24" s="23"/>
      <c r="Y24" s="4">
        <f>Y13+7</f>
        <v>46128</v>
      </c>
      <c r="Z24" s="24" t="str">
        <f>Z2</f>
        <v>○○学校</v>
      </c>
      <c r="AA24" s="23"/>
      <c r="AB24" s="23"/>
      <c r="AC24" s="4">
        <f>AC13+7</f>
        <v>46129</v>
      </c>
      <c r="AD24" s="86"/>
      <c r="FQ24" s="94"/>
      <c r="FR24" s="94"/>
      <c r="FS24" s="94"/>
      <c r="FT24" s="94"/>
      <c r="FU24" s="94"/>
      <c r="FV24" s="94"/>
      <c r="FW24" s="94"/>
      <c r="FX24" s="94"/>
    </row>
    <row r="25" spans="1:180" x14ac:dyDescent="0.2">
      <c r="A25" s="91" t="s">
        <v>10</v>
      </c>
      <c r="B25" s="5" t="s">
        <v>0</v>
      </c>
      <c r="C25" s="1" t="s">
        <v>1</v>
      </c>
      <c r="D25" s="191" t="s">
        <v>49</v>
      </c>
      <c r="E25" s="6" t="s">
        <v>2</v>
      </c>
      <c r="F25" s="25" t="s">
        <v>0</v>
      </c>
      <c r="G25" s="1" t="s">
        <v>1</v>
      </c>
      <c r="H25" s="191" t="s">
        <v>52</v>
      </c>
      <c r="I25" s="2" t="s">
        <v>2</v>
      </c>
      <c r="J25" s="5" t="s">
        <v>0</v>
      </c>
      <c r="K25" s="1" t="s">
        <v>1</v>
      </c>
      <c r="L25" s="191" t="s">
        <v>52</v>
      </c>
      <c r="M25" s="6" t="s">
        <v>2</v>
      </c>
      <c r="N25" s="25" t="s">
        <v>0</v>
      </c>
      <c r="O25" s="1" t="s">
        <v>1</v>
      </c>
      <c r="P25" s="191" t="s">
        <v>52</v>
      </c>
      <c r="Q25" s="6" t="s">
        <v>2</v>
      </c>
      <c r="R25" s="25" t="s">
        <v>0</v>
      </c>
      <c r="S25" s="1" t="s">
        <v>1</v>
      </c>
      <c r="T25" s="191" t="s">
        <v>52</v>
      </c>
      <c r="U25" s="2" t="s">
        <v>2</v>
      </c>
      <c r="V25" s="5" t="s">
        <v>0</v>
      </c>
      <c r="W25" s="1" t="s">
        <v>1</v>
      </c>
      <c r="X25" s="191" t="s">
        <v>52</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25"/>
      <c r="G26" s="1"/>
      <c r="H26" s="2"/>
      <c r="I26" s="30"/>
      <c r="J26" s="5"/>
      <c r="K26" s="1"/>
      <c r="L26" s="2"/>
      <c r="M26" s="7"/>
      <c r="N26" s="25"/>
      <c r="O26" s="1"/>
      <c r="P26" s="2"/>
      <c r="Q26" s="7"/>
      <c r="R26" s="25"/>
      <c r="S26" s="1"/>
      <c r="T26" s="2"/>
      <c r="U26" s="30"/>
      <c r="V26" s="5"/>
      <c r="W26" s="1"/>
      <c r="X26" s="2"/>
      <c r="Y26" s="7"/>
      <c r="Z26" s="5"/>
      <c r="AA26" s="1"/>
      <c r="AB26" s="2"/>
      <c r="AC26" s="220" t="s">
        <v>104</v>
      </c>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14"/>
      <c r="R27" s="26"/>
      <c r="S27" s="12"/>
      <c r="T27" s="10"/>
      <c r="U27" s="31"/>
      <c r="V27" s="11"/>
      <c r="W27" s="12"/>
      <c r="X27" s="10"/>
      <c r="Y27" s="14"/>
      <c r="Z27" s="11"/>
      <c r="AA27" s="12"/>
      <c r="AB27" s="10"/>
      <c r="AC27" s="13"/>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7"/>
      <c r="R28" s="25"/>
      <c r="S28" s="1"/>
      <c r="T28" s="2"/>
      <c r="U28" s="7"/>
      <c r="V28" s="5"/>
      <c r="W28" s="1"/>
      <c r="X28" s="2"/>
      <c r="Y28" s="7"/>
      <c r="Z28" s="5"/>
      <c r="AA28" s="1"/>
      <c r="AB28" s="2"/>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14"/>
      <c r="R29" s="26"/>
      <c r="S29" s="12"/>
      <c r="T29" s="10"/>
      <c r="U29" s="31"/>
      <c r="V29" s="11"/>
      <c r="W29" s="12"/>
      <c r="X29" s="10"/>
      <c r="Y29" s="14"/>
      <c r="Z29" s="11"/>
      <c r="AA29" s="10"/>
      <c r="AB29" s="10"/>
      <c r="AC29" s="13"/>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30"/>
      <c r="J30" s="5"/>
      <c r="K30" s="1"/>
      <c r="L30" s="2"/>
      <c r="M30" s="7"/>
      <c r="N30" s="25"/>
      <c r="O30" s="1"/>
      <c r="P30" s="2"/>
      <c r="Q30" s="7"/>
      <c r="R30" s="25"/>
      <c r="S30" s="1"/>
      <c r="T30" s="2"/>
      <c r="U30" s="30"/>
      <c r="V30" s="5"/>
      <c r="W30" s="1"/>
      <c r="X30" s="2"/>
      <c r="Y30" s="7"/>
      <c r="Z30" s="5"/>
      <c r="AA30" s="1"/>
      <c r="AB30" s="2"/>
      <c r="AC30" s="6"/>
      <c r="AD30" s="91">
        <v>5</v>
      </c>
      <c r="FQ30" s="94"/>
      <c r="FR30" s="94"/>
      <c r="FS30" s="94"/>
      <c r="FT30" s="94"/>
      <c r="FU30" s="94"/>
      <c r="FV30" s="94"/>
      <c r="FW30" s="94"/>
      <c r="FX30" s="94"/>
    </row>
    <row r="31" spans="1:180" s="15" customFormat="1" ht="30" customHeight="1" x14ac:dyDescent="0.2">
      <c r="A31" s="92">
        <v>6</v>
      </c>
      <c r="B31" s="11"/>
      <c r="C31" s="12"/>
      <c r="D31" s="10"/>
      <c r="E31" s="14"/>
      <c r="F31" s="26"/>
      <c r="G31" s="12"/>
      <c r="H31" s="10"/>
      <c r="I31" s="31"/>
      <c r="J31" s="11"/>
      <c r="K31" s="12"/>
      <c r="L31" s="10"/>
      <c r="M31" s="13"/>
      <c r="N31" s="26"/>
      <c r="O31" s="12"/>
      <c r="P31" s="10"/>
      <c r="Q31" s="14"/>
      <c r="R31" s="26"/>
      <c r="S31" s="12"/>
      <c r="T31" s="10"/>
      <c r="U31" s="31"/>
      <c r="V31" s="11"/>
      <c r="W31" s="12"/>
      <c r="X31" s="10"/>
      <c r="Y31" s="13"/>
      <c r="Z31" s="11"/>
      <c r="AA31" s="12"/>
      <c r="AB31" s="10"/>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8"/>
      <c r="G32" s="36"/>
      <c r="H32" s="41"/>
      <c r="I32" s="37"/>
      <c r="J32" s="35"/>
      <c r="K32" s="36"/>
      <c r="L32" s="41"/>
      <c r="M32" s="37"/>
      <c r="N32" s="38"/>
      <c r="O32" s="36"/>
      <c r="P32" s="41"/>
      <c r="Q32" s="37"/>
      <c r="R32" s="38"/>
      <c r="S32" s="36"/>
      <c r="T32" s="41"/>
      <c r="U32" s="37"/>
      <c r="V32" s="35"/>
      <c r="W32" s="36"/>
      <c r="X32" s="41"/>
      <c r="Y32" s="37"/>
      <c r="Z32" s="35"/>
      <c r="AA32" s="36"/>
      <c r="AB32" s="41"/>
      <c r="AC32" s="40"/>
      <c r="AD32" s="91" t="s">
        <v>8</v>
      </c>
      <c r="FQ32" s="94"/>
      <c r="FR32" s="94"/>
      <c r="FS32" s="94"/>
      <c r="FT32" s="94"/>
      <c r="FU32" s="94"/>
      <c r="FV32" s="94"/>
      <c r="FW32" s="94"/>
      <c r="FX32" s="94"/>
    </row>
    <row r="33" spans="1:180" ht="14.25" customHeight="1" thickTop="1" thickBot="1" x14ac:dyDescent="0.25">
      <c r="A33" s="86" t="s">
        <v>9</v>
      </c>
      <c r="B33" s="27">
        <f>SUM(B26:B32)</f>
        <v>0</v>
      </c>
      <c r="C33" s="8">
        <f>SUM(C26:C32)</f>
        <v>0</v>
      </c>
      <c r="D33" s="20"/>
      <c r="E33" s="28"/>
      <c r="F33" s="9">
        <f>SUM(F26:F32)</f>
        <v>0</v>
      </c>
      <c r="G33" s="8">
        <f>SUM(G26:G32)</f>
        <v>0</v>
      </c>
      <c r="H33" s="20"/>
      <c r="I33" s="20"/>
      <c r="J33" s="27">
        <f>SUM(J26:J32)</f>
        <v>0</v>
      </c>
      <c r="K33" s="8">
        <f>SUM(K26:K32)</f>
        <v>0</v>
      </c>
      <c r="L33" s="20"/>
      <c r="M33" s="28"/>
      <c r="N33" s="9">
        <f>SUM(N26:N32)</f>
        <v>0</v>
      </c>
      <c r="O33" s="8">
        <f>SUM(O26:O32)</f>
        <v>0</v>
      </c>
      <c r="P33" s="20"/>
      <c r="Q33" s="20"/>
      <c r="R33" s="223">
        <f>SUM(R26:R32)</f>
        <v>0</v>
      </c>
      <c r="S33" s="8">
        <f>SUM(S26:S32)</f>
        <v>0</v>
      </c>
      <c r="T33" s="20"/>
      <c r="U33" s="20"/>
      <c r="V33" s="27">
        <f>SUM(V26:V32)</f>
        <v>0</v>
      </c>
      <c r="W33" s="8">
        <f>SUM(W26:W32)</f>
        <v>0</v>
      </c>
      <c r="X33" s="20"/>
      <c r="Y33" s="28"/>
      <c r="Z33" s="27">
        <f>SUM(Z26:Z32)</f>
        <v>0</v>
      </c>
      <c r="AA33" s="8">
        <f>SUM(AA26:AA32)</f>
        <v>0</v>
      </c>
      <c r="AB33" s="20"/>
      <c r="AC33" s="28"/>
      <c r="AD33" s="86" t="s">
        <v>9</v>
      </c>
      <c r="FQ33" s="94"/>
      <c r="FR33" s="94"/>
      <c r="FS33" s="94"/>
      <c r="FT33" s="94"/>
      <c r="FU33" s="94"/>
      <c r="FV33" s="94"/>
      <c r="FW33" s="94"/>
      <c r="FX33" s="94"/>
    </row>
    <row r="34" spans="1:180" ht="14.25" customHeight="1" thickTop="1" x14ac:dyDescent="0.2">
      <c r="A34" s="85" t="s">
        <v>35</v>
      </c>
      <c r="B34" s="126" t="str">
        <f>$B$1</f>
        <v>山梨　太郎</v>
      </c>
      <c r="C34" s="127"/>
      <c r="D34" s="127"/>
      <c r="E34" s="19" t="s">
        <v>110</v>
      </c>
      <c r="F34" s="53" t="str">
        <f>F23</f>
        <v>甲州　花子</v>
      </c>
      <c r="G34" s="53"/>
      <c r="H34" s="53"/>
      <c r="I34" s="32" t="str">
        <f>I23</f>
        <v>月曜日</v>
      </c>
      <c r="J34" s="287" t="str">
        <f>J23</f>
        <v>笛吹　次郎</v>
      </c>
      <c r="K34" s="288"/>
      <c r="L34" s="288"/>
      <c r="M34" s="273" t="str">
        <f>M23</f>
        <v>火曜日</v>
      </c>
      <c r="N34" s="128" t="str">
        <f>N23</f>
        <v>吉田　三郎</v>
      </c>
      <c r="O34" s="128"/>
      <c r="P34" s="128"/>
      <c r="Q34" s="129" t="str">
        <f>Q23</f>
        <v>火曜日</v>
      </c>
      <c r="R34" s="289" t="str">
        <f>R23</f>
        <v>富士　さくら</v>
      </c>
      <c r="S34" s="289"/>
      <c r="T34" s="289"/>
      <c r="U34" s="275" t="str">
        <f>U23</f>
        <v>水曜日</v>
      </c>
      <c r="V34" s="290" t="str">
        <f>V23</f>
        <v>大月　四郎</v>
      </c>
      <c r="W34" s="291"/>
      <c r="X34" s="291"/>
      <c r="Y34" s="285" t="str">
        <f>Y23</f>
        <v>木曜日</v>
      </c>
      <c r="Z34" s="160"/>
      <c r="AA34" s="161"/>
      <c r="AB34" s="161"/>
      <c r="AC34" s="162" t="s">
        <v>7</v>
      </c>
      <c r="AD34" s="85"/>
      <c r="FQ34" s="94"/>
      <c r="FR34" s="94"/>
      <c r="FS34" s="94"/>
      <c r="FT34" s="94"/>
      <c r="FU34" s="94"/>
      <c r="FV34" s="94"/>
      <c r="FW34" s="94"/>
      <c r="FX34" s="94"/>
    </row>
    <row r="35" spans="1:180" ht="14.25" customHeight="1" x14ac:dyDescent="0.2">
      <c r="A35" s="86"/>
      <c r="B35" s="21" t="str">
        <f>B24</f>
        <v>山梨中</v>
      </c>
      <c r="C35" s="22"/>
      <c r="D35" s="22"/>
      <c r="E35" s="4">
        <f>E24+7</f>
        <v>46132</v>
      </c>
      <c r="F35" s="23" t="str">
        <f>F24</f>
        <v>山梨中</v>
      </c>
      <c r="G35" s="23"/>
      <c r="H35" s="23"/>
      <c r="I35" s="4">
        <f>I24+7</f>
        <v>46132</v>
      </c>
      <c r="J35" s="24" t="str">
        <f>J24</f>
        <v>笛吹中</v>
      </c>
      <c r="K35" s="23"/>
      <c r="L35" s="23"/>
      <c r="M35" s="4">
        <f>M24+7</f>
        <v>46133</v>
      </c>
      <c r="N35" s="23" t="str">
        <f>N24</f>
        <v>笛吹中</v>
      </c>
      <c r="O35" s="23"/>
      <c r="P35" s="23"/>
      <c r="Q35" s="4">
        <f>Q24+7</f>
        <v>46133</v>
      </c>
      <c r="R35" s="23" t="str">
        <f>R24</f>
        <v>富士中</v>
      </c>
      <c r="S35" s="23"/>
      <c r="T35" s="23"/>
      <c r="U35" s="4">
        <f>U24+7</f>
        <v>46134</v>
      </c>
      <c r="V35" s="24" t="str">
        <f>V24</f>
        <v>大月中</v>
      </c>
      <c r="W35" s="23"/>
      <c r="X35" s="23"/>
      <c r="Y35" s="4">
        <f>Y24+7</f>
        <v>46135</v>
      </c>
      <c r="Z35" s="24" t="str">
        <f>Z2</f>
        <v>○○学校</v>
      </c>
      <c r="AA35" s="23"/>
      <c r="AB35" s="23"/>
      <c r="AC35" s="4">
        <f>AC24+7</f>
        <v>46136</v>
      </c>
      <c r="AD35" s="86"/>
      <c r="FQ35" s="94"/>
      <c r="FR35" s="94"/>
      <c r="FS35" s="94"/>
      <c r="FT35" s="94"/>
      <c r="FU35" s="94"/>
      <c r="FV35" s="94"/>
      <c r="FW35" s="94"/>
      <c r="FX35" s="94"/>
    </row>
    <row r="36" spans="1:180" ht="14.25" customHeight="1" x14ac:dyDescent="0.2">
      <c r="A36" s="91" t="s">
        <v>10</v>
      </c>
      <c r="B36" s="5" t="s">
        <v>0</v>
      </c>
      <c r="C36" s="1" t="s">
        <v>1</v>
      </c>
      <c r="D36" s="191" t="s">
        <v>52</v>
      </c>
      <c r="E36" s="6" t="s">
        <v>2</v>
      </c>
      <c r="F36" s="25" t="s">
        <v>0</v>
      </c>
      <c r="G36" s="1" t="s">
        <v>1</v>
      </c>
      <c r="H36" s="191" t="s">
        <v>52</v>
      </c>
      <c r="I36" s="2" t="s">
        <v>2</v>
      </c>
      <c r="J36" s="5" t="s">
        <v>0</v>
      </c>
      <c r="K36" s="1" t="s">
        <v>1</v>
      </c>
      <c r="L36" s="191" t="s">
        <v>49</v>
      </c>
      <c r="M36" s="6" t="s">
        <v>2</v>
      </c>
      <c r="N36" s="25" t="s">
        <v>0</v>
      </c>
      <c r="O36" s="1" t="s">
        <v>1</v>
      </c>
      <c r="P36" s="191" t="s">
        <v>49</v>
      </c>
      <c r="Q36" s="2" t="s">
        <v>2</v>
      </c>
      <c r="R36" s="5" t="s">
        <v>0</v>
      </c>
      <c r="S36" s="1" t="s">
        <v>1</v>
      </c>
      <c r="T36" s="191" t="s">
        <v>52</v>
      </c>
      <c r="U36" s="2"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1"/>
      <c r="E37" s="93"/>
      <c r="F37" s="5"/>
      <c r="G37" s="1"/>
      <c r="H37" s="1"/>
      <c r="I37" s="93"/>
      <c r="J37" s="5"/>
      <c r="K37" s="1"/>
      <c r="L37" s="1"/>
      <c r="M37" s="186"/>
      <c r="N37" s="5"/>
      <c r="O37" s="1"/>
      <c r="P37" s="1"/>
      <c r="Q37" s="228"/>
      <c r="R37" s="5"/>
      <c r="S37" s="1"/>
      <c r="T37" s="1"/>
      <c r="U37" s="93"/>
      <c r="V37" s="5"/>
      <c r="W37" s="1"/>
      <c r="X37" s="1"/>
      <c r="Y37" s="186"/>
      <c r="Z37" s="5"/>
      <c r="AA37" s="1"/>
      <c r="AB37" s="1"/>
      <c r="AC37" s="236"/>
      <c r="AD37" s="91">
        <v>1</v>
      </c>
      <c r="FQ37" s="94"/>
      <c r="FR37" s="94"/>
      <c r="FS37" s="94"/>
      <c r="FT37" s="94"/>
      <c r="FU37" s="94"/>
      <c r="FV37" s="94"/>
      <c r="FW37" s="94"/>
      <c r="FX37" s="94"/>
    </row>
    <row r="38" spans="1:180" s="15" customFormat="1" ht="30" customHeight="1" x14ac:dyDescent="0.2">
      <c r="A38" s="92">
        <v>2</v>
      </c>
      <c r="B38" s="11"/>
      <c r="C38" s="12"/>
      <c r="D38" s="12"/>
      <c r="E38" s="14"/>
      <c r="F38" s="11"/>
      <c r="G38" s="12"/>
      <c r="H38" s="12"/>
      <c r="I38" s="14"/>
      <c r="J38" s="11"/>
      <c r="K38" s="12"/>
      <c r="L38" s="12"/>
      <c r="M38" s="14"/>
      <c r="N38" s="11"/>
      <c r="O38" s="12"/>
      <c r="P38" s="12"/>
      <c r="Q38" s="13"/>
      <c r="R38" s="11"/>
      <c r="S38" s="12"/>
      <c r="T38" s="12"/>
      <c r="U38" s="14"/>
      <c r="V38" s="11"/>
      <c r="W38" s="12"/>
      <c r="X38" s="12"/>
      <c r="Y38" s="14"/>
      <c r="Z38" s="11"/>
      <c r="AA38" s="12"/>
      <c r="AB38" s="12"/>
      <c r="AC38" s="13"/>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1"/>
      <c r="E39" s="7"/>
      <c r="F39" s="5"/>
      <c r="G39" s="1"/>
      <c r="H39" s="1"/>
      <c r="I39" s="7"/>
      <c r="J39" s="5"/>
      <c r="K39" s="1"/>
      <c r="L39" s="1"/>
      <c r="M39" s="7"/>
      <c r="N39" s="5"/>
      <c r="O39" s="1"/>
      <c r="P39" s="1"/>
      <c r="Q39" s="7"/>
      <c r="R39" s="5"/>
      <c r="S39" s="1"/>
      <c r="T39" s="1"/>
      <c r="U39" s="7"/>
      <c r="V39" s="5"/>
      <c r="W39" s="1"/>
      <c r="X39" s="1"/>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2"/>
      <c r="E40" s="14"/>
      <c r="F40" s="11"/>
      <c r="G40" s="12"/>
      <c r="H40" s="12"/>
      <c r="I40" s="14"/>
      <c r="J40" s="11"/>
      <c r="K40" s="12"/>
      <c r="L40" s="12"/>
      <c r="M40" s="14"/>
      <c r="N40" s="11"/>
      <c r="O40" s="12"/>
      <c r="P40" s="12"/>
      <c r="Q40" s="14"/>
      <c r="R40" s="11"/>
      <c r="S40" s="12"/>
      <c r="T40" s="12"/>
      <c r="U40" s="14"/>
      <c r="V40" s="11"/>
      <c r="W40" s="12"/>
      <c r="X40" s="12"/>
      <c r="Y40" s="14"/>
      <c r="Z40" s="11"/>
      <c r="AA40" s="12"/>
      <c r="AB40" s="12"/>
      <c r="AC40" s="14"/>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1"/>
      <c r="E41" s="7"/>
      <c r="F41" s="5"/>
      <c r="G41" s="1"/>
      <c r="H41" s="1"/>
      <c r="I41" s="7"/>
      <c r="J41" s="5"/>
      <c r="K41" s="1"/>
      <c r="L41" s="1"/>
      <c r="M41" s="7"/>
      <c r="N41" s="5"/>
      <c r="O41" s="1"/>
      <c r="P41" s="1"/>
      <c r="Q41" s="7"/>
      <c r="R41" s="5"/>
      <c r="S41" s="1"/>
      <c r="T41" s="1"/>
      <c r="U41" s="7"/>
      <c r="V41" s="5"/>
      <c r="W41" s="1"/>
      <c r="X41" s="1"/>
      <c r="Y41" s="7"/>
      <c r="Z41" s="5"/>
      <c r="AA41" s="1"/>
      <c r="AB41" s="1"/>
      <c r="AC41" s="222" t="s">
        <v>106</v>
      </c>
      <c r="AD41" s="91">
        <v>5</v>
      </c>
      <c r="FQ41" s="94"/>
      <c r="FR41" s="94"/>
      <c r="FS41" s="94"/>
      <c r="FT41" s="94"/>
      <c r="FU41" s="94"/>
      <c r="FV41" s="94"/>
      <c r="FW41" s="94"/>
      <c r="FX41" s="94"/>
    </row>
    <row r="42" spans="1:180" s="15" customFormat="1" ht="30" customHeight="1" x14ac:dyDescent="0.2">
      <c r="A42" s="92">
        <v>6</v>
      </c>
      <c r="B42" s="11"/>
      <c r="C42" s="12"/>
      <c r="D42" s="12"/>
      <c r="E42" s="13"/>
      <c r="F42" s="11"/>
      <c r="G42" s="12"/>
      <c r="H42" s="12"/>
      <c r="I42" s="13"/>
      <c r="J42" s="11"/>
      <c r="K42" s="12"/>
      <c r="L42" s="12"/>
      <c r="M42" s="13"/>
      <c r="N42" s="11"/>
      <c r="O42" s="12"/>
      <c r="P42" s="12"/>
      <c r="Q42" s="13"/>
      <c r="R42" s="11"/>
      <c r="S42" s="12"/>
      <c r="T42" s="12"/>
      <c r="U42" s="13"/>
      <c r="V42" s="11"/>
      <c r="W42" s="12"/>
      <c r="X42" s="12"/>
      <c r="Y42" s="13"/>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36"/>
      <c r="E43" s="37"/>
      <c r="F43" s="35"/>
      <c r="G43" s="36"/>
      <c r="H43" s="36"/>
      <c r="I43" s="37"/>
      <c r="J43" s="35"/>
      <c r="K43" s="36"/>
      <c r="L43" s="36"/>
      <c r="M43" s="37"/>
      <c r="N43" s="35"/>
      <c r="O43" s="36"/>
      <c r="P43" s="36"/>
      <c r="Q43" s="37"/>
      <c r="R43" s="35"/>
      <c r="S43" s="36"/>
      <c r="T43" s="36"/>
      <c r="U43" s="37"/>
      <c r="V43" s="35"/>
      <c r="W43" s="36"/>
      <c r="X43" s="36"/>
      <c r="Y43" s="37"/>
      <c r="Z43" s="35"/>
      <c r="AA43" s="36"/>
      <c r="AB43" s="36"/>
      <c r="AC43" s="37"/>
      <c r="AD43" s="91" t="s">
        <v>8</v>
      </c>
      <c r="FQ43" s="94"/>
      <c r="FR43" s="94"/>
      <c r="FS43" s="94"/>
      <c r="FT43" s="94"/>
      <c r="FU43" s="94"/>
      <c r="FV43" s="94"/>
      <c r="FW43" s="94"/>
      <c r="FX43" s="94"/>
    </row>
    <row r="44" spans="1:180" ht="15" customHeight="1" thickTop="1" thickBot="1" x14ac:dyDescent="0.25">
      <c r="A44" s="87" t="s">
        <v>9</v>
      </c>
      <c r="B44" s="42">
        <f>SUM(B37:B43)</f>
        <v>0</v>
      </c>
      <c r="C44" s="43">
        <f>SUM(C37:C43)</f>
        <v>0</v>
      </c>
      <c r="D44" s="51"/>
      <c r="E44" s="44"/>
      <c r="F44" s="52">
        <f>SUM(F37:F43)</f>
        <v>0</v>
      </c>
      <c r="G44" s="43">
        <f>SUM(G37:G43)</f>
        <v>0</v>
      </c>
      <c r="H44" s="51"/>
      <c r="I44" s="51"/>
      <c r="J44" s="42">
        <f>SUM(J37:J43)</f>
        <v>0</v>
      </c>
      <c r="K44" s="43">
        <f>SUM(K37:K43)</f>
        <v>0</v>
      </c>
      <c r="L44" s="51"/>
      <c r="M44" s="44"/>
      <c r="N44" s="52">
        <f>SUM(N37:N43)</f>
        <v>0</v>
      </c>
      <c r="O44" s="43">
        <f>SUM(O37:O43)</f>
        <v>0</v>
      </c>
      <c r="P44" s="51"/>
      <c r="Q44" s="51"/>
      <c r="R44" s="223">
        <f>SUM(R37:R43)</f>
        <v>0</v>
      </c>
      <c r="S44" s="43">
        <f>SUM(S37:S43)</f>
        <v>0</v>
      </c>
      <c r="T44" s="51"/>
      <c r="U44" s="51"/>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5" customHeight="1" thickTop="1" x14ac:dyDescent="0.2">
      <c r="A45" s="85" t="s">
        <v>36</v>
      </c>
      <c r="B45" s="16" t="str">
        <f>$B$1</f>
        <v>山梨　太郎</v>
      </c>
      <c r="C45" s="17"/>
      <c r="D45" s="17"/>
      <c r="E45" s="45" t="str">
        <f>E34</f>
        <v>〇曜日</v>
      </c>
      <c r="F45" s="46" t="str">
        <f>F34</f>
        <v>甲州　花子</v>
      </c>
      <c r="G45" s="46"/>
      <c r="H45" s="46"/>
      <c r="I45" s="47" t="str">
        <f>I34</f>
        <v>月曜日</v>
      </c>
      <c r="J45" s="277" t="str">
        <f>J34</f>
        <v>笛吹　次郎</v>
      </c>
      <c r="K45" s="278"/>
      <c r="L45" s="278"/>
      <c r="M45" s="279" t="str">
        <f>M34</f>
        <v>火曜日</v>
      </c>
      <c r="N45" s="49" t="str">
        <f>N34</f>
        <v>吉田　三郎</v>
      </c>
      <c r="O45" s="49"/>
      <c r="P45" s="49"/>
      <c r="Q45" s="129" t="str">
        <f>Q34</f>
        <v>火曜日</v>
      </c>
      <c r="R45" s="280" t="str">
        <f>R34</f>
        <v>富士　さくら</v>
      </c>
      <c r="S45" s="280"/>
      <c r="T45" s="280"/>
      <c r="U45" s="281" t="str">
        <f>U34</f>
        <v>水曜日</v>
      </c>
      <c r="V45" s="282" t="str">
        <f>V34</f>
        <v>大月　四郎</v>
      </c>
      <c r="W45" s="283"/>
      <c r="X45" s="283"/>
      <c r="Y45" s="284" t="str">
        <f>Y34</f>
        <v>木曜日</v>
      </c>
      <c r="Z45" s="48"/>
      <c r="AA45"/>
      <c r="AB45"/>
      <c r="AC45" s="28" t="s">
        <v>7</v>
      </c>
      <c r="AD45" s="86"/>
      <c r="FQ45" s="94"/>
      <c r="FR45" s="94"/>
      <c r="FS45" s="94"/>
      <c r="FT45" s="94"/>
      <c r="FU45" s="94"/>
      <c r="FV45" s="94"/>
      <c r="FW45" s="94"/>
      <c r="FX45" s="94"/>
    </row>
    <row r="46" spans="1:180" ht="14.25" customHeight="1" x14ac:dyDescent="0.2">
      <c r="A46" s="86"/>
      <c r="B46" s="21" t="str">
        <f>B35</f>
        <v>山梨中</v>
      </c>
      <c r="C46" s="22"/>
      <c r="D46" s="22"/>
      <c r="E46" s="4">
        <f>E35+7</f>
        <v>46139</v>
      </c>
      <c r="F46" s="23" t="str">
        <f>F35</f>
        <v>山梨中</v>
      </c>
      <c r="G46" s="23"/>
      <c r="H46" s="23"/>
      <c r="I46" s="4">
        <f>I35+7</f>
        <v>46139</v>
      </c>
      <c r="J46" s="24" t="str">
        <f>J35</f>
        <v>笛吹中</v>
      </c>
      <c r="K46" s="23"/>
      <c r="L46" s="23"/>
      <c r="M46" s="4">
        <f>M35+7</f>
        <v>46140</v>
      </c>
      <c r="N46" s="23" t="str">
        <f>N35</f>
        <v>笛吹中</v>
      </c>
      <c r="O46" s="23"/>
      <c r="P46" s="23"/>
      <c r="Q46" s="4">
        <f>Q35+7</f>
        <v>46140</v>
      </c>
      <c r="R46" s="23" t="str">
        <f>R35</f>
        <v>富士中</v>
      </c>
      <c r="S46" s="23"/>
      <c r="T46" s="23"/>
      <c r="U46" s="4">
        <f>U35+7</f>
        <v>46141</v>
      </c>
      <c r="V46" s="24" t="str">
        <f>V35</f>
        <v>大月中</v>
      </c>
      <c r="W46" s="23"/>
      <c r="X46" s="23"/>
      <c r="Y46" s="4">
        <f>Y35+7</f>
        <v>46142</v>
      </c>
      <c r="Z46" s="24" t="str">
        <f>Z2</f>
        <v>○○学校</v>
      </c>
      <c r="AA46" s="23"/>
      <c r="AB46" s="23"/>
      <c r="AC46" s="4">
        <f>AC35+7</f>
        <v>46143</v>
      </c>
      <c r="AD46" s="86"/>
      <c r="FQ46" s="94"/>
      <c r="FR46" s="94"/>
      <c r="FS46" s="94"/>
      <c r="FT46" s="94"/>
      <c r="FU46" s="94"/>
      <c r="FV46" s="94"/>
      <c r="FW46" s="94"/>
      <c r="FX46" s="94"/>
    </row>
    <row r="47" spans="1:180" ht="15" customHeight="1" x14ac:dyDescent="0.2">
      <c r="A47" s="91" t="s">
        <v>10</v>
      </c>
      <c r="B47" s="5" t="s">
        <v>0</v>
      </c>
      <c r="C47" s="1" t="s">
        <v>1</v>
      </c>
      <c r="D47" s="191"/>
      <c r="E47" s="6" t="s">
        <v>2</v>
      </c>
      <c r="F47" s="25" t="s">
        <v>0</v>
      </c>
      <c r="G47" s="1" t="s">
        <v>1</v>
      </c>
      <c r="H47" s="191"/>
      <c r="I47" s="2" t="s">
        <v>2</v>
      </c>
      <c r="J47" s="5" t="s">
        <v>0</v>
      </c>
      <c r="K47" s="1" t="s">
        <v>1</v>
      </c>
      <c r="L47" s="191" t="s">
        <v>52</v>
      </c>
      <c r="M47" s="6" t="s">
        <v>2</v>
      </c>
      <c r="N47" s="25" t="s">
        <v>0</v>
      </c>
      <c r="O47" s="1" t="s">
        <v>1</v>
      </c>
      <c r="P47" s="191" t="s">
        <v>49</v>
      </c>
      <c r="Q47" s="2" t="s">
        <v>2</v>
      </c>
      <c r="R47" s="5" t="s">
        <v>0</v>
      </c>
      <c r="S47" s="1" t="s">
        <v>1</v>
      </c>
      <c r="T47" s="191"/>
      <c r="U47" s="2" t="s">
        <v>2</v>
      </c>
      <c r="V47" s="5" t="s">
        <v>0</v>
      </c>
      <c r="W47" s="1" t="s">
        <v>1</v>
      </c>
      <c r="X47" s="191"/>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4"/>
      <c r="C48" s="55"/>
      <c r="D48" s="105"/>
      <c r="E48" s="187" t="s">
        <v>149</v>
      </c>
      <c r="F48" s="54"/>
      <c r="G48" s="55"/>
      <c r="H48" s="105"/>
      <c r="I48" s="187" t="s">
        <v>149</v>
      </c>
      <c r="J48" s="5"/>
      <c r="K48" s="1"/>
      <c r="L48" s="2"/>
      <c r="M48" s="186"/>
      <c r="N48" s="5"/>
      <c r="O48" s="1"/>
      <c r="P48" s="2"/>
      <c r="Q48" s="186"/>
      <c r="R48" s="5"/>
      <c r="S48" s="1"/>
      <c r="T48" s="2"/>
      <c r="U48" s="186"/>
      <c r="V48" s="5"/>
      <c r="W48" s="1"/>
      <c r="X48" s="2"/>
      <c r="Y48" s="186"/>
      <c r="Z48" s="54"/>
      <c r="AA48" s="55"/>
      <c r="AB48" s="105"/>
      <c r="AC48" s="187" t="s">
        <v>148</v>
      </c>
      <c r="AD48" s="91">
        <v>1</v>
      </c>
      <c r="FQ48" s="94"/>
      <c r="FR48" s="94"/>
      <c r="FS48" s="94"/>
      <c r="FT48" s="94"/>
      <c r="FU48" s="94"/>
      <c r="FV48" s="94"/>
      <c r="FW48" s="94"/>
      <c r="FX48" s="94"/>
    </row>
    <row r="49" spans="1:180" s="15" customFormat="1" ht="30" customHeight="1" x14ac:dyDescent="0.2">
      <c r="A49" s="92">
        <v>2</v>
      </c>
      <c r="B49" s="57"/>
      <c r="C49" s="58"/>
      <c r="D49" s="90"/>
      <c r="E49" s="59"/>
      <c r="F49" s="57"/>
      <c r="G49" s="58"/>
      <c r="H49" s="90"/>
      <c r="I49" s="59"/>
      <c r="J49" s="11"/>
      <c r="K49" s="12"/>
      <c r="L49" s="10"/>
      <c r="M49" s="14"/>
      <c r="N49" s="11"/>
      <c r="O49" s="12"/>
      <c r="P49" s="10"/>
      <c r="Q49" s="14"/>
      <c r="R49" s="11"/>
      <c r="S49" s="12"/>
      <c r="T49" s="10"/>
      <c r="U49" s="14"/>
      <c r="V49" s="11"/>
      <c r="W49" s="12"/>
      <c r="X49" s="10"/>
      <c r="Y49" s="14"/>
      <c r="Z49" s="57"/>
      <c r="AA49" s="58"/>
      <c r="AB49" s="90"/>
      <c r="AC49" s="60"/>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4"/>
      <c r="C50" s="55"/>
      <c r="D50" s="105"/>
      <c r="E50" s="56"/>
      <c r="F50" s="54"/>
      <c r="G50" s="55"/>
      <c r="H50" s="105"/>
      <c r="I50" s="56"/>
      <c r="J50" s="5"/>
      <c r="K50" s="1"/>
      <c r="L50" s="2"/>
      <c r="M50" s="7"/>
      <c r="N50" s="5"/>
      <c r="O50" s="1"/>
      <c r="P50" s="2"/>
      <c r="Q50" s="7"/>
      <c r="R50" s="5"/>
      <c r="S50" s="1"/>
      <c r="T50" s="2"/>
      <c r="U50" s="7"/>
      <c r="V50" s="5"/>
      <c r="W50" s="1"/>
      <c r="X50" s="2"/>
      <c r="Y50" s="7"/>
      <c r="Z50" s="54"/>
      <c r="AA50" s="55"/>
      <c r="AB50" s="105"/>
      <c r="AC50" s="235"/>
      <c r="AD50" s="91">
        <v>3</v>
      </c>
      <c r="FQ50" s="94"/>
      <c r="FR50" s="94"/>
      <c r="FS50" s="94"/>
      <c r="FT50" s="94"/>
      <c r="FU50" s="94"/>
      <c r="FV50" s="94"/>
      <c r="FW50" s="94"/>
      <c r="FX50" s="94"/>
    </row>
    <row r="51" spans="1:180" s="15" customFormat="1" ht="30" customHeight="1" x14ac:dyDescent="0.2">
      <c r="A51" s="92">
        <v>4</v>
      </c>
      <c r="B51" s="57"/>
      <c r="C51" s="58"/>
      <c r="D51" s="90"/>
      <c r="E51" s="59"/>
      <c r="F51" s="57"/>
      <c r="G51" s="58"/>
      <c r="H51" s="90"/>
      <c r="I51" s="59"/>
      <c r="J51" s="11"/>
      <c r="K51" s="12"/>
      <c r="L51" s="10"/>
      <c r="M51" s="14"/>
      <c r="N51" s="11"/>
      <c r="O51" s="12"/>
      <c r="P51" s="10"/>
      <c r="Q51" s="14"/>
      <c r="R51" s="11"/>
      <c r="S51" s="12"/>
      <c r="T51" s="10"/>
      <c r="U51" s="14"/>
      <c r="V51" s="11"/>
      <c r="W51" s="12"/>
      <c r="X51" s="10"/>
      <c r="Y51" s="14"/>
      <c r="Z51" s="57"/>
      <c r="AA51" s="58"/>
      <c r="AB51" s="90"/>
      <c r="AC51" s="60"/>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4"/>
      <c r="C52" s="55"/>
      <c r="D52" s="105"/>
      <c r="E52" s="56"/>
      <c r="F52" s="54"/>
      <c r="G52" s="55"/>
      <c r="H52" s="105"/>
      <c r="I52" s="56"/>
      <c r="J52" s="5"/>
      <c r="K52" s="1"/>
      <c r="L52" s="2"/>
      <c r="M52" s="7"/>
      <c r="N52" s="5"/>
      <c r="O52" s="1"/>
      <c r="P52" s="2"/>
      <c r="Q52" s="7"/>
      <c r="R52" s="5"/>
      <c r="S52" s="1"/>
      <c r="T52" s="2"/>
      <c r="U52" s="7"/>
      <c r="V52" s="5"/>
      <c r="W52" s="1"/>
      <c r="X52" s="2"/>
      <c r="Y52" s="7"/>
      <c r="Z52" s="54"/>
      <c r="AA52" s="55"/>
      <c r="AB52" s="105"/>
      <c r="AC52" s="235"/>
      <c r="AD52" s="91">
        <v>5</v>
      </c>
      <c r="FQ52" s="94"/>
      <c r="FR52" s="94"/>
      <c r="FS52" s="94"/>
      <c r="FT52" s="94"/>
      <c r="FU52" s="94"/>
      <c r="FV52" s="94"/>
      <c r="FW52" s="94"/>
      <c r="FX52" s="94"/>
    </row>
    <row r="53" spans="1:180" s="15" customFormat="1" ht="30" customHeight="1" x14ac:dyDescent="0.2">
      <c r="A53" s="92">
        <v>6</v>
      </c>
      <c r="B53" s="57"/>
      <c r="C53" s="58"/>
      <c r="D53" s="90"/>
      <c r="E53" s="60"/>
      <c r="F53" s="57"/>
      <c r="G53" s="58"/>
      <c r="H53" s="90"/>
      <c r="I53" s="60"/>
      <c r="J53" s="11"/>
      <c r="K53" s="12"/>
      <c r="L53" s="10"/>
      <c r="M53" s="13"/>
      <c r="N53" s="11"/>
      <c r="O53" s="12"/>
      <c r="P53" s="10"/>
      <c r="Q53" s="13"/>
      <c r="R53" s="11"/>
      <c r="S53" s="12"/>
      <c r="T53" s="10"/>
      <c r="U53" s="13"/>
      <c r="V53" s="11"/>
      <c r="W53" s="12"/>
      <c r="X53" s="10"/>
      <c r="Y53" s="13"/>
      <c r="Z53" s="57"/>
      <c r="AA53" s="58"/>
      <c r="AB53" s="90"/>
      <c r="AC53" s="238"/>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61"/>
      <c r="C54" s="62"/>
      <c r="D54" s="106"/>
      <c r="E54" s="63"/>
      <c r="F54" s="54"/>
      <c r="G54" s="55"/>
      <c r="H54" s="105"/>
      <c r="I54" s="56"/>
      <c r="J54" s="35"/>
      <c r="K54" s="36"/>
      <c r="L54" s="41"/>
      <c r="M54" s="37"/>
      <c r="N54" s="35"/>
      <c r="O54" s="36"/>
      <c r="P54" s="41"/>
      <c r="Q54" s="37"/>
      <c r="R54" s="5"/>
      <c r="S54" s="1"/>
      <c r="T54" s="2"/>
      <c r="U54" s="7"/>
      <c r="V54" s="35"/>
      <c r="W54" s="36"/>
      <c r="X54" s="41"/>
      <c r="Y54" s="37"/>
      <c r="Z54" s="61"/>
      <c r="AA54" s="62"/>
      <c r="AB54" s="106"/>
      <c r="AC54" s="130"/>
      <c r="AD54" s="91" t="s">
        <v>8</v>
      </c>
      <c r="FQ54" s="94"/>
      <c r="FR54" s="94"/>
      <c r="FS54" s="94"/>
      <c r="FT54" s="94"/>
      <c r="FU54" s="94"/>
      <c r="FV54" s="94"/>
      <c r="FW54" s="94"/>
      <c r="FX54" s="94"/>
    </row>
    <row r="55" spans="1:180" ht="13.5" customHeight="1" thickTop="1" thickBot="1" x14ac:dyDescent="0.25">
      <c r="A55" s="87" t="s">
        <v>9</v>
      </c>
      <c r="B55" s="42">
        <f>SUM(B48:B54)</f>
        <v>0</v>
      </c>
      <c r="C55" s="43">
        <f>SUM(C48:C54)</f>
        <v>0</v>
      </c>
      <c r="D55" s="51"/>
      <c r="E55" s="44"/>
      <c r="F55" s="52">
        <f>SUM(F48:F54)</f>
        <v>0</v>
      </c>
      <c r="G55" s="43">
        <f>SUM(G48:G54)</f>
        <v>0</v>
      </c>
      <c r="H55" s="51"/>
      <c r="I55" s="51"/>
      <c r="J55" s="42">
        <f>SUM(J48:J54)</f>
        <v>0</v>
      </c>
      <c r="K55" s="43">
        <f>SUM(K48:K54)</f>
        <v>0</v>
      </c>
      <c r="L55" s="51"/>
      <c r="M55" s="44"/>
      <c r="N55" s="52">
        <f>SUM(N48:N54)</f>
        <v>0</v>
      </c>
      <c r="O55" s="43">
        <f>SUM(O48:O54)</f>
        <v>0</v>
      </c>
      <c r="P55" s="51"/>
      <c r="Q55" s="51"/>
      <c r="R55" s="72">
        <f>SUM(R48:R54)</f>
        <v>0</v>
      </c>
      <c r="S55" s="43">
        <f>SUM(S48:S54)</f>
        <v>0</v>
      </c>
      <c r="T55" s="51"/>
      <c r="U55" s="51"/>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4.25" customHeight="1" thickTop="1" x14ac:dyDescent="0.2">
      <c r="A56" s="85" t="s">
        <v>37</v>
      </c>
      <c r="B56" s="16" t="str">
        <f>$B$1</f>
        <v>山梨　太郎</v>
      </c>
      <c r="C56" s="17"/>
      <c r="D56" s="17"/>
      <c r="E56" s="45" t="str">
        <f>E45</f>
        <v>〇曜日</v>
      </c>
      <c r="F56" s="46" t="str">
        <f>F45</f>
        <v>甲州　花子</v>
      </c>
      <c r="G56" s="46"/>
      <c r="H56" s="46"/>
      <c r="I56" s="47" t="str">
        <f>I45</f>
        <v>月曜日</v>
      </c>
      <c r="J56" s="277" t="str">
        <f>J45</f>
        <v>笛吹　次郎</v>
      </c>
      <c r="K56" s="278"/>
      <c r="L56" s="278"/>
      <c r="M56" s="279" t="str">
        <f>M45</f>
        <v>火曜日</v>
      </c>
      <c r="N56" s="49" t="str">
        <f>N45</f>
        <v>吉田　三郎</v>
      </c>
      <c r="O56" s="49"/>
      <c r="P56" s="49"/>
      <c r="Q56" s="50" t="str">
        <f>Q45</f>
        <v>火曜日</v>
      </c>
      <c r="R56" s="292" t="str">
        <f>R45</f>
        <v>富士　さくら</v>
      </c>
      <c r="S56" s="280"/>
      <c r="T56" s="280"/>
      <c r="U56" s="281" t="str">
        <f>U45</f>
        <v>水曜日</v>
      </c>
      <c r="V56" s="282" t="str">
        <f>V45</f>
        <v>大月　四郎</v>
      </c>
      <c r="W56" s="283"/>
      <c r="X56" s="283"/>
      <c r="Y56" s="284" t="str">
        <f>Y45</f>
        <v>木曜日</v>
      </c>
      <c r="Z56" s="68"/>
      <c r="AA56" s="69"/>
      <c r="AB56" s="69"/>
      <c r="AC56" s="3" t="s">
        <v>7</v>
      </c>
      <c r="AD56" s="85"/>
      <c r="FQ56" s="94"/>
      <c r="FR56" s="94"/>
      <c r="FS56" s="94"/>
      <c r="FT56" s="94"/>
      <c r="FU56" s="94"/>
      <c r="FV56" s="94"/>
      <c r="FW56" s="94"/>
      <c r="FX56" s="94"/>
    </row>
    <row r="57" spans="1:180" ht="14.25" customHeight="1" x14ac:dyDescent="0.2">
      <c r="A57" s="86"/>
      <c r="B57" s="21" t="str">
        <f>B46</f>
        <v>山梨中</v>
      </c>
      <c r="C57" s="22"/>
      <c r="D57" s="22"/>
      <c r="E57" s="4">
        <f>E46+7</f>
        <v>46146</v>
      </c>
      <c r="F57" s="23" t="str">
        <f>F46</f>
        <v>山梨中</v>
      </c>
      <c r="G57" s="23"/>
      <c r="H57" s="23"/>
      <c r="I57" s="4">
        <f>I46+7</f>
        <v>46146</v>
      </c>
      <c r="J57" s="24" t="str">
        <f>J46</f>
        <v>笛吹中</v>
      </c>
      <c r="K57" s="23"/>
      <c r="L57" s="23"/>
      <c r="M57" s="4">
        <f>M46+7</f>
        <v>46147</v>
      </c>
      <c r="N57" s="23" t="str">
        <f>N46</f>
        <v>笛吹中</v>
      </c>
      <c r="O57" s="23"/>
      <c r="P57" s="23"/>
      <c r="Q57" s="4">
        <f>Q46+7</f>
        <v>46147</v>
      </c>
      <c r="R57" s="23" t="str">
        <f>R46</f>
        <v>富士中</v>
      </c>
      <c r="S57" s="23"/>
      <c r="T57" s="23"/>
      <c r="U57" s="4">
        <f>U46+7</f>
        <v>46148</v>
      </c>
      <c r="V57" s="24" t="str">
        <f>V46</f>
        <v>大月中</v>
      </c>
      <c r="W57" s="23"/>
      <c r="X57" s="23"/>
      <c r="Y57" s="4">
        <f>Y46+7</f>
        <v>46149</v>
      </c>
      <c r="Z57" s="24" t="str">
        <f>Z2</f>
        <v>○○学校</v>
      </c>
      <c r="AA57" s="23"/>
      <c r="AB57" s="23"/>
      <c r="AC57" s="4">
        <f>AC46+7</f>
        <v>46150</v>
      </c>
      <c r="AD57" s="86"/>
      <c r="FQ57" s="94"/>
      <c r="FR57" s="94"/>
      <c r="FS57" s="94"/>
      <c r="FT57" s="94"/>
      <c r="FU57" s="94"/>
      <c r="FV57" s="94"/>
      <c r="FW57" s="94"/>
      <c r="FX57" s="94"/>
    </row>
    <row r="58" spans="1:180" ht="14.25" customHeight="1" x14ac:dyDescent="0.2">
      <c r="A58" s="91" t="s">
        <v>10</v>
      </c>
      <c r="B58" s="5" t="s">
        <v>0</v>
      </c>
      <c r="C58" s="1" t="s">
        <v>1</v>
      </c>
      <c r="D58" s="191"/>
      <c r="E58" s="6" t="s">
        <v>2</v>
      </c>
      <c r="F58" s="25" t="s">
        <v>0</v>
      </c>
      <c r="G58" s="1" t="s">
        <v>1</v>
      </c>
      <c r="H58" s="191"/>
      <c r="I58" s="2" t="s">
        <v>2</v>
      </c>
      <c r="J58" s="5" t="s">
        <v>0</v>
      </c>
      <c r="K58" s="1" t="s">
        <v>1</v>
      </c>
      <c r="L58" s="191" t="s">
        <v>52</v>
      </c>
      <c r="M58" s="6" t="s">
        <v>2</v>
      </c>
      <c r="N58" s="25" t="s">
        <v>0</v>
      </c>
      <c r="O58" s="1" t="s">
        <v>1</v>
      </c>
      <c r="P58" s="191" t="s">
        <v>52</v>
      </c>
      <c r="Q58" s="2" t="s">
        <v>2</v>
      </c>
      <c r="R58" s="5" t="s">
        <v>0</v>
      </c>
      <c r="S58" s="1" t="s">
        <v>1</v>
      </c>
      <c r="T58" s="191" t="s">
        <v>52</v>
      </c>
      <c r="U58" s="2" t="s">
        <v>2</v>
      </c>
      <c r="V58" s="5" t="s">
        <v>0</v>
      </c>
      <c r="W58" s="1" t="s">
        <v>1</v>
      </c>
      <c r="X58" s="191" t="s">
        <v>52</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4"/>
      <c r="C59" s="55"/>
      <c r="D59" s="105"/>
      <c r="E59" s="187" t="s">
        <v>105</v>
      </c>
      <c r="F59" s="54"/>
      <c r="G59" s="55"/>
      <c r="H59" s="105"/>
      <c r="I59" s="187" t="s">
        <v>105</v>
      </c>
      <c r="J59" s="5"/>
      <c r="K59" s="1"/>
      <c r="L59" s="2"/>
      <c r="M59" s="7"/>
      <c r="N59" s="25"/>
      <c r="O59" s="1"/>
      <c r="P59" s="2"/>
      <c r="Q59" s="30"/>
      <c r="R59" s="5"/>
      <c r="S59" s="1"/>
      <c r="T59" s="2"/>
      <c r="U59" s="30"/>
      <c r="V59" s="5"/>
      <c r="W59" s="1"/>
      <c r="X59" s="2"/>
      <c r="Y59" s="7"/>
      <c r="Z59" s="5"/>
      <c r="AA59" s="1"/>
      <c r="AB59" s="2"/>
      <c r="AC59" s="219" t="s">
        <v>95</v>
      </c>
      <c r="AD59" s="91">
        <v>1</v>
      </c>
      <c r="FQ59" s="94"/>
      <c r="FR59" s="94"/>
      <c r="FS59" s="94"/>
      <c r="FT59" s="94"/>
      <c r="FU59" s="94"/>
      <c r="FV59" s="94"/>
      <c r="FW59" s="94"/>
      <c r="FX59" s="94"/>
    </row>
    <row r="60" spans="1:180" s="15" customFormat="1" ht="30" customHeight="1" x14ac:dyDescent="0.2">
      <c r="A60" s="92">
        <v>2</v>
      </c>
      <c r="B60" s="57"/>
      <c r="C60" s="58"/>
      <c r="D60" s="90"/>
      <c r="E60" s="59"/>
      <c r="F60" s="57"/>
      <c r="G60" s="58"/>
      <c r="H60" s="90"/>
      <c r="I60" s="59"/>
      <c r="J60" s="11"/>
      <c r="K60" s="12"/>
      <c r="L60" s="10"/>
      <c r="M60" s="14"/>
      <c r="N60" s="26"/>
      <c r="O60" s="12"/>
      <c r="P60" s="10"/>
      <c r="Q60" s="31"/>
      <c r="R60" s="11"/>
      <c r="S60" s="12"/>
      <c r="T60" s="10"/>
      <c r="U60" s="31"/>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4"/>
      <c r="C61" s="55"/>
      <c r="D61" s="105"/>
      <c r="E61" s="56"/>
      <c r="F61" s="54"/>
      <c r="G61" s="55"/>
      <c r="H61" s="105"/>
      <c r="I61" s="56"/>
      <c r="J61" s="5"/>
      <c r="K61" s="1"/>
      <c r="L61" s="2"/>
      <c r="M61" s="7"/>
      <c r="N61" s="25"/>
      <c r="O61" s="1"/>
      <c r="P61" s="2"/>
      <c r="Q61" s="30"/>
      <c r="R61" s="5"/>
      <c r="S61" s="1"/>
      <c r="T61" s="2"/>
      <c r="U61" s="7"/>
      <c r="V61" s="5"/>
      <c r="W61" s="1"/>
      <c r="X61" s="2"/>
      <c r="Y61" s="7"/>
      <c r="Z61" s="5"/>
      <c r="AA61" s="1"/>
      <c r="AB61" s="2"/>
      <c r="AC61" s="6"/>
      <c r="AD61" s="91">
        <v>3</v>
      </c>
      <c r="FQ61" s="94"/>
      <c r="FR61" s="94"/>
      <c r="FS61" s="94"/>
      <c r="FT61" s="94"/>
      <c r="FU61" s="94"/>
      <c r="FV61" s="94"/>
      <c r="FW61" s="94"/>
      <c r="FX61" s="94"/>
    </row>
    <row r="62" spans="1:180" s="15" customFormat="1" ht="30" customHeight="1" x14ac:dyDescent="0.2">
      <c r="A62" s="92">
        <v>4</v>
      </c>
      <c r="B62" s="57"/>
      <c r="C62" s="58"/>
      <c r="D62" s="90"/>
      <c r="E62" s="59"/>
      <c r="F62" s="57"/>
      <c r="G62" s="58"/>
      <c r="H62" s="90"/>
      <c r="I62" s="59"/>
      <c r="J62" s="11"/>
      <c r="K62" s="146"/>
      <c r="L62" s="10"/>
      <c r="M62" s="14"/>
      <c r="N62" s="26"/>
      <c r="O62" s="12"/>
      <c r="P62" s="10"/>
      <c r="Q62" s="31"/>
      <c r="R62" s="11"/>
      <c r="S62" s="12"/>
      <c r="T62" s="10"/>
      <c r="U62" s="31"/>
      <c r="V62" s="11"/>
      <c r="W62" s="146"/>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4"/>
      <c r="C63" s="55"/>
      <c r="D63" s="105"/>
      <c r="E63" s="56"/>
      <c r="F63" s="54"/>
      <c r="G63" s="55"/>
      <c r="H63" s="105"/>
      <c r="I63" s="56"/>
      <c r="J63" s="5"/>
      <c r="K63" s="1"/>
      <c r="L63" s="2"/>
      <c r="M63" s="7"/>
      <c r="N63" s="25"/>
      <c r="O63" s="1"/>
      <c r="P63" s="2"/>
      <c r="Q63" s="30"/>
      <c r="R63" s="5"/>
      <c r="S63" s="1"/>
      <c r="T63" s="2"/>
      <c r="U63" s="30"/>
      <c r="V63" s="5"/>
      <c r="W63" s="1"/>
      <c r="X63" s="2"/>
      <c r="Y63" s="7"/>
      <c r="Z63" s="5"/>
      <c r="AA63" s="1"/>
      <c r="AB63" s="2"/>
      <c r="AC63" s="6"/>
      <c r="AD63" s="91">
        <v>5</v>
      </c>
      <c r="FQ63" s="94"/>
      <c r="FR63" s="94"/>
      <c r="FS63" s="94"/>
      <c r="FT63" s="94"/>
      <c r="FU63" s="94"/>
      <c r="FV63" s="94"/>
      <c r="FW63" s="94"/>
      <c r="FX63" s="94"/>
    </row>
    <row r="64" spans="1:180" s="15" customFormat="1" ht="30" customHeight="1" x14ac:dyDescent="0.2">
      <c r="A64" s="92">
        <v>6</v>
      </c>
      <c r="B64" s="57"/>
      <c r="C64" s="58"/>
      <c r="D64" s="90"/>
      <c r="E64" s="59"/>
      <c r="F64" s="57"/>
      <c r="G64" s="58"/>
      <c r="H64" s="90"/>
      <c r="I64" s="59"/>
      <c r="J64" s="11"/>
      <c r="K64" s="12"/>
      <c r="L64" s="10"/>
      <c r="M64" s="13"/>
      <c r="N64" s="26"/>
      <c r="O64" s="12"/>
      <c r="P64" s="10"/>
      <c r="Q64" s="10"/>
      <c r="R64" s="11"/>
      <c r="S64" s="12"/>
      <c r="T64" s="10"/>
      <c r="U64" s="31"/>
      <c r="V64" s="11"/>
      <c r="W64" s="12"/>
      <c r="X64" s="10"/>
      <c r="Y64" s="13"/>
      <c r="Z64" s="11"/>
      <c r="AA64" s="12"/>
      <c r="AB64" s="10"/>
      <c r="AC64" s="13"/>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61"/>
      <c r="C65" s="62"/>
      <c r="D65" s="106"/>
      <c r="E65" s="63"/>
      <c r="F65" s="61"/>
      <c r="G65" s="62"/>
      <c r="H65" s="106"/>
      <c r="I65" s="63"/>
      <c r="J65" s="35"/>
      <c r="K65" s="36"/>
      <c r="L65" s="41"/>
      <c r="M65" s="37"/>
      <c r="N65" s="38"/>
      <c r="O65" s="36"/>
      <c r="P65" s="41"/>
      <c r="Q65" s="39"/>
      <c r="R65" s="35"/>
      <c r="S65" s="36"/>
      <c r="T65" s="41"/>
      <c r="U65" s="37"/>
      <c r="V65" s="35"/>
      <c r="W65" s="36"/>
      <c r="X65" s="41"/>
      <c r="Y65" s="37"/>
      <c r="Z65" s="35"/>
      <c r="AA65" s="36"/>
      <c r="AB65" s="41"/>
      <c r="AC65" s="37"/>
      <c r="AD65" s="91" t="s">
        <v>8</v>
      </c>
      <c r="FQ65" s="94"/>
      <c r="FR65" s="94"/>
      <c r="FS65" s="94"/>
      <c r="FT65" s="94"/>
      <c r="FU65" s="94"/>
      <c r="FV65" s="94"/>
      <c r="FW65" s="94"/>
      <c r="FX65" s="94"/>
    </row>
    <row r="66" spans="1:180" ht="1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223">
        <f>SUM(R59:R65)</f>
        <v>0</v>
      </c>
      <c r="S66" s="43">
        <f>SUM(S59:S65)</f>
        <v>0</v>
      </c>
      <c r="T66" s="51"/>
      <c r="U66" s="51"/>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38</v>
      </c>
      <c r="B67" s="16" t="str">
        <f>$B$1</f>
        <v>山梨　太郎</v>
      </c>
      <c r="C67" s="17"/>
      <c r="D67" s="17"/>
      <c r="E67" s="45" t="str">
        <f>E56</f>
        <v>〇曜日</v>
      </c>
      <c r="F67" s="46" t="str">
        <f>F56</f>
        <v>甲州　花子</v>
      </c>
      <c r="G67" s="46"/>
      <c r="H67" s="46"/>
      <c r="I67" s="47" t="str">
        <f>I56</f>
        <v>月曜日</v>
      </c>
      <c r="J67" s="277" t="str">
        <f>J56</f>
        <v>笛吹　次郎</v>
      </c>
      <c r="K67" s="278"/>
      <c r="L67" s="278"/>
      <c r="M67" s="279" t="str">
        <f>M56</f>
        <v>火曜日</v>
      </c>
      <c r="N67" s="49" t="str">
        <f>N56</f>
        <v>吉田　三郎</v>
      </c>
      <c r="O67" s="49"/>
      <c r="P67" s="49"/>
      <c r="Q67" s="50" t="str">
        <f>Q56</f>
        <v>火曜日</v>
      </c>
      <c r="R67" s="292" t="str">
        <f>R56</f>
        <v>富士　さくら</v>
      </c>
      <c r="S67" s="280"/>
      <c r="T67" s="280"/>
      <c r="U67" s="281" t="str">
        <f>U56</f>
        <v>水曜日</v>
      </c>
      <c r="V67" s="282" t="str">
        <f>V56</f>
        <v>大月　四郎</v>
      </c>
      <c r="W67" s="283"/>
      <c r="X67" s="283"/>
      <c r="Y67" s="284" t="str">
        <f>Y56</f>
        <v>木曜日</v>
      </c>
      <c r="Z67" s="48"/>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f>E57+7</f>
        <v>46153</v>
      </c>
      <c r="F68" s="23" t="str">
        <f>F57</f>
        <v>山梨中</v>
      </c>
      <c r="G68" s="23"/>
      <c r="H68" s="23"/>
      <c r="I68" s="4">
        <f>I57+7</f>
        <v>46153</v>
      </c>
      <c r="J68" s="24" t="str">
        <f>J57</f>
        <v>笛吹中</v>
      </c>
      <c r="K68" s="23"/>
      <c r="L68" s="23"/>
      <c r="M68" s="4">
        <f>M57+7</f>
        <v>46154</v>
      </c>
      <c r="N68" s="23" t="str">
        <f>N57</f>
        <v>笛吹中</v>
      </c>
      <c r="O68" s="23"/>
      <c r="P68" s="23"/>
      <c r="Q68" s="4">
        <f>Q57+7</f>
        <v>46154</v>
      </c>
      <c r="R68" s="23" t="str">
        <f>R57</f>
        <v>富士中</v>
      </c>
      <c r="S68" s="23"/>
      <c r="T68" s="23"/>
      <c r="U68" s="4">
        <f>U57+7</f>
        <v>46155</v>
      </c>
      <c r="V68" s="24" t="str">
        <f>V57</f>
        <v>大月中</v>
      </c>
      <c r="W68" s="23"/>
      <c r="X68" s="23"/>
      <c r="Y68" s="4">
        <f>Y57+7</f>
        <v>46156</v>
      </c>
      <c r="Z68" s="24" t="str">
        <f>Z2</f>
        <v>○○学校</v>
      </c>
      <c r="AA68" s="23"/>
      <c r="AB68" s="23"/>
      <c r="AC68" s="4">
        <f>AC57+7</f>
        <v>46157</v>
      </c>
      <c r="AD68" s="86"/>
      <c r="FQ68" s="94"/>
      <c r="FR68" s="94"/>
      <c r="FS68" s="94"/>
      <c r="FT68" s="94"/>
      <c r="FU68" s="94"/>
      <c r="FV68" s="94"/>
      <c r="FW68" s="94"/>
      <c r="FX68" s="94"/>
    </row>
    <row r="69" spans="1:180" ht="15" customHeight="1" x14ac:dyDescent="0.2">
      <c r="A69" s="91" t="s">
        <v>10</v>
      </c>
      <c r="B69" s="5" t="s">
        <v>0</v>
      </c>
      <c r="C69" s="1" t="s">
        <v>1</v>
      </c>
      <c r="D69" s="191" t="s">
        <v>49</v>
      </c>
      <c r="E69" s="6"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191" t="s">
        <v>49</v>
      </c>
      <c r="U69" s="2"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7"/>
      <c r="F70" s="25"/>
      <c r="G70" s="1"/>
      <c r="H70" s="2"/>
      <c r="I70" s="30"/>
      <c r="J70" s="5"/>
      <c r="K70" s="1"/>
      <c r="L70" s="2"/>
      <c r="M70" s="7"/>
      <c r="N70" s="25"/>
      <c r="O70" s="1"/>
      <c r="P70" s="2"/>
      <c r="Q70" s="30"/>
      <c r="R70" s="5"/>
      <c r="S70" s="1"/>
      <c r="T70" s="2"/>
      <c r="U70" s="30"/>
      <c r="V70" s="5"/>
      <c r="W70" s="1"/>
      <c r="X70" s="2"/>
      <c r="Y70" s="7"/>
      <c r="Z70" s="5"/>
      <c r="AA70" s="1"/>
      <c r="AB70" s="2"/>
      <c r="AC70" s="220" t="s">
        <v>96</v>
      </c>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0"/>
      <c r="U71" s="31"/>
      <c r="V71" s="11"/>
      <c r="W71" s="12"/>
      <c r="X71" s="10"/>
      <c r="Y71" s="14"/>
      <c r="Z71" s="11"/>
      <c r="AA71" s="12"/>
      <c r="AB71" s="10"/>
      <c r="AC71" s="14"/>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7"/>
      <c r="R72" s="25"/>
      <c r="S72" s="1"/>
      <c r="T72" s="2"/>
      <c r="U72" s="7"/>
      <c r="V72" s="5"/>
      <c r="W72" s="1"/>
      <c r="X72" s="2"/>
      <c r="Y72" s="7"/>
      <c r="Z72" s="5"/>
      <c r="AA72" s="1"/>
      <c r="AB72" s="2"/>
      <c r="AC72" s="7"/>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0"/>
      <c r="U73" s="31"/>
      <c r="V73" s="11"/>
      <c r="W73" s="12"/>
      <c r="X73" s="10"/>
      <c r="Y73" s="14"/>
      <c r="Z73" s="11"/>
      <c r="AA73" s="12"/>
      <c r="AB73" s="10"/>
      <c r="AC73" s="13"/>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30"/>
      <c r="J74" s="5"/>
      <c r="K74" s="1"/>
      <c r="L74" s="2"/>
      <c r="M74" s="7"/>
      <c r="N74" s="25"/>
      <c r="O74" s="1"/>
      <c r="P74" s="2"/>
      <c r="Q74" s="142"/>
      <c r="R74" s="25"/>
      <c r="S74" s="1"/>
      <c r="T74" s="2"/>
      <c r="U74" s="30"/>
      <c r="V74" s="5"/>
      <c r="W74" s="1"/>
      <c r="X74" s="2"/>
      <c r="Y74" s="7"/>
      <c r="Z74" s="5"/>
      <c r="AA74" s="1"/>
      <c r="AB74" s="2"/>
      <c r="AC74" s="7"/>
      <c r="AD74" s="91">
        <v>5</v>
      </c>
      <c r="FQ74" s="94"/>
      <c r="FR74" s="94"/>
      <c r="FS74" s="94"/>
      <c r="FT74" s="94"/>
      <c r="FU74" s="94"/>
      <c r="FV74" s="94"/>
      <c r="FW74" s="94"/>
      <c r="FX74" s="94"/>
    </row>
    <row r="75" spans="1:180" s="15" customFormat="1" ht="30" customHeight="1" x14ac:dyDescent="0.2">
      <c r="A75" s="92">
        <v>6</v>
      </c>
      <c r="B75" s="11"/>
      <c r="C75" s="12"/>
      <c r="D75" s="10"/>
      <c r="E75" s="13"/>
      <c r="F75" s="26"/>
      <c r="G75" s="12"/>
      <c r="H75" s="10"/>
      <c r="I75" s="31"/>
      <c r="J75" s="11"/>
      <c r="K75" s="12"/>
      <c r="L75" s="10"/>
      <c r="M75" s="13"/>
      <c r="N75" s="26"/>
      <c r="O75" s="12"/>
      <c r="P75" s="10"/>
      <c r="Q75" s="14"/>
      <c r="R75" s="26"/>
      <c r="S75" s="12"/>
      <c r="T75" s="10"/>
      <c r="U75" s="31"/>
      <c r="V75" s="11"/>
      <c r="W75" s="12"/>
      <c r="X75" s="10"/>
      <c r="Y75" s="13"/>
      <c r="Z75" s="11"/>
      <c r="AA75" s="12"/>
      <c r="AB75" s="10"/>
      <c r="AC75" s="143"/>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7"/>
      <c r="R76" s="38"/>
      <c r="S76" s="36"/>
      <c r="T76" s="41"/>
      <c r="U76" s="37"/>
      <c r="V76" s="35"/>
      <c r="W76" s="36"/>
      <c r="X76" s="41"/>
      <c r="Y76" s="37"/>
      <c r="Z76" s="35"/>
      <c r="AA76" s="36"/>
      <c r="AB76" s="41"/>
      <c r="AC76" s="144"/>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44"/>
      <c r="F77" s="52">
        <f>SUM(F70:F76)</f>
        <v>0</v>
      </c>
      <c r="G77" s="43">
        <f>SUM(G70:G76)</f>
        <v>0</v>
      </c>
      <c r="H77" s="51"/>
      <c r="I77" s="51"/>
      <c r="J77" s="42">
        <f>SUM(J70:J76)</f>
        <v>0</v>
      </c>
      <c r="K77" s="43">
        <f>SUM(K70:K76)</f>
        <v>0</v>
      </c>
      <c r="L77" s="51"/>
      <c r="M77" s="44"/>
      <c r="N77" s="52">
        <f>SUM(N70:N76)</f>
        <v>0</v>
      </c>
      <c r="O77" s="43">
        <f>SUM(O70:O76)</f>
        <v>0</v>
      </c>
      <c r="P77" s="51"/>
      <c r="Q77" s="51"/>
      <c r="R77" s="223">
        <f>SUM(R70:R76)</f>
        <v>0</v>
      </c>
      <c r="S77" s="43">
        <f>SUM(S70:S76)</f>
        <v>0</v>
      </c>
      <c r="T77" s="51"/>
      <c r="U77" s="51"/>
      <c r="V77" s="4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39</v>
      </c>
      <c r="B78" s="16" t="str">
        <f>$B$1</f>
        <v>山梨　太郎</v>
      </c>
      <c r="C78" s="17"/>
      <c r="D78" s="17"/>
      <c r="E78" s="45" t="str">
        <f>E67</f>
        <v>〇曜日</v>
      </c>
      <c r="F78" s="46" t="str">
        <f>F67</f>
        <v>甲州　花子</v>
      </c>
      <c r="G78" s="46"/>
      <c r="H78" s="46"/>
      <c r="I78" s="47" t="str">
        <f>I67</f>
        <v>月曜日</v>
      </c>
      <c r="J78" s="277" t="str">
        <f>J67</f>
        <v>笛吹　次郎</v>
      </c>
      <c r="K78" s="278"/>
      <c r="L78" s="278"/>
      <c r="M78" s="279" t="str">
        <f>M67</f>
        <v>火曜日</v>
      </c>
      <c r="N78" s="49" t="str">
        <f>N67</f>
        <v>吉田　三郎</v>
      </c>
      <c r="O78" s="49"/>
      <c r="P78" s="49"/>
      <c r="Q78" s="50" t="str">
        <f>Q67</f>
        <v>火曜日</v>
      </c>
      <c r="R78" s="292" t="str">
        <f>R67</f>
        <v>富士　さくら</v>
      </c>
      <c r="S78" s="280"/>
      <c r="T78" s="280"/>
      <c r="U78" s="281" t="str">
        <f>U67</f>
        <v>水曜日</v>
      </c>
      <c r="V78" s="282" t="str">
        <f>V67</f>
        <v>大月　四郎</v>
      </c>
      <c r="W78" s="283"/>
      <c r="X78" s="283"/>
      <c r="Y78" s="284" t="str">
        <f>Y67</f>
        <v>木曜日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f>E68+7</f>
        <v>46160</v>
      </c>
      <c r="F79" s="23" t="str">
        <f>F68</f>
        <v>山梨中</v>
      </c>
      <c r="G79" s="23"/>
      <c r="H79" s="23"/>
      <c r="I79" s="4">
        <f>I68+7</f>
        <v>46160</v>
      </c>
      <c r="J79" s="24" t="str">
        <f>J68</f>
        <v>笛吹中</v>
      </c>
      <c r="K79" s="23"/>
      <c r="L79" s="23"/>
      <c r="M79" s="4">
        <f>M68+7</f>
        <v>46161</v>
      </c>
      <c r="N79" s="23" t="str">
        <f>N68</f>
        <v>笛吹中</v>
      </c>
      <c r="O79" s="23"/>
      <c r="P79" s="23"/>
      <c r="Q79" s="4">
        <f>Q68+7</f>
        <v>46161</v>
      </c>
      <c r="R79" s="23" t="str">
        <f>R68</f>
        <v>富士中</v>
      </c>
      <c r="S79" s="23"/>
      <c r="T79" s="23"/>
      <c r="U79" s="4">
        <f>U68+7</f>
        <v>46162</v>
      </c>
      <c r="V79" s="24" t="str">
        <f>V68</f>
        <v>大月中</v>
      </c>
      <c r="W79" s="23"/>
      <c r="X79" s="23"/>
      <c r="Y79" s="4">
        <f>Y68+7</f>
        <v>46163</v>
      </c>
      <c r="Z79" s="24" t="str">
        <f>Z2</f>
        <v>○○学校</v>
      </c>
      <c r="AA79" s="23"/>
      <c r="AB79" s="23"/>
      <c r="AC79" s="4">
        <f>AC68+7</f>
        <v>46164</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52</v>
      </c>
      <c r="I80" s="2" t="s">
        <v>2</v>
      </c>
      <c r="J80" s="5" t="s">
        <v>0</v>
      </c>
      <c r="K80" s="1" t="s">
        <v>1</v>
      </c>
      <c r="L80" s="191" t="s">
        <v>49</v>
      </c>
      <c r="M80" s="6" t="s">
        <v>2</v>
      </c>
      <c r="N80" s="25" t="s">
        <v>0</v>
      </c>
      <c r="O80" s="1" t="s">
        <v>1</v>
      </c>
      <c r="P80" s="191" t="s">
        <v>49</v>
      </c>
      <c r="Q80" s="6" t="s">
        <v>2</v>
      </c>
      <c r="R80" s="25" t="s">
        <v>0</v>
      </c>
      <c r="S80" s="1" t="s">
        <v>1</v>
      </c>
      <c r="T80" s="191" t="s">
        <v>52</v>
      </c>
      <c r="U80" s="2" t="s">
        <v>2</v>
      </c>
      <c r="V80" s="5" t="s">
        <v>0</v>
      </c>
      <c r="W80" s="1" t="s">
        <v>1</v>
      </c>
      <c r="X80" s="191" t="s">
        <v>49</v>
      </c>
      <c r="Y80" s="6" t="s">
        <v>2</v>
      </c>
      <c r="Z80" s="5" t="s">
        <v>0</v>
      </c>
      <c r="AA80" s="1" t="s">
        <v>1</v>
      </c>
      <c r="AB80" s="2"/>
      <c r="AC80" s="6" t="s">
        <v>2</v>
      </c>
      <c r="AD80" s="91" t="s">
        <v>10</v>
      </c>
      <c r="FQ80" s="94"/>
      <c r="FR80" s="94"/>
      <c r="FS80" s="94"/>
      <c r="FT80" s="94"/>
      <c r="FU80" s="94"/>
      <c r="FV80" s="94"/>
      <c r="FW80" s="94"/>
      <c r="FX80" s="94"/>
    </row>
    <row r="81" spans="1:180" ht="30" customHeight="1" x14ac:dyDescent="0.2">
      <c r="A81" s="91">
        <v>1</v>
      </c>
      <c r="B81" s="5"/>
      <c r="C81" s="1"/>
      <c r="D81" s="2"/>
      <c r="E81" s="7"/>
      <c r="F81" s="25"/>
      <c r="G81" s="1"/>
      <c r="H81" s="2"/>
      <c r="I81" s="30"/>
      <c r="J81" s="5"/>
      <c r="K81" s="1"/>
      <c r="L81" s="2"/>
      <c r="M81" s="7"/>
      <c r="N81" s="25"/>
      <c r="O81" s="1"/>
      <c r="P81" s="2"/>
      <c r="Q81" s="7"/>
      <c r="R81" s="25"/>
      <c r="S81" s="1"/>
      <c r="T81" s="2"/>
      <c r="U81" s="30"/>
      <c r="V81" s="5"/>
      <c r="W81" s="1"/>
      <c r="X81" s="2"/>
      <c r="Y81" s="7"/>
      <c r="Z81" s="5"/>
      <c r="AA81" s="1"/>
      <c r="AB81" s="2"/>
      <c r="AC81" s="221" t="s">
        <v>102</v>
      </c>
      <c r="AD81" s="91">
        <v>1</v>
      </c>
      <c r="FQ81" s="94"/>
      <c r="FR81" s="94"/>
      <c r="FS81" s="94"/>
      <c r="FT81" s="94"/>
      <c r="FU81" s="94"/>
      <c r="FV81" s="94"/>
      <c r="FW81" s="94"/>
      <c r="FX81" s="94"/>
    </row>
    <row r="82" spans="1:180" s="15" customFormat="1" ht="30" customHeight="1" x14ac:dyDescent="0.2">
      <c r="A82" s="92">
        <v>2</v>
      </c>
      <c r="B82" s="11"/>
      <c r="C82" s="12"/>
      <c r="D82" s="10"/>
      <c r="E82" s="14"/>
      <c r="F82" s="26"/>
      <c r="G82" s="12"/>
      <c r="H82" s="10"/>
      <c r="I82" s="31"/>
      <c r="J82" s="11"/>
      <c r="K82" s="12"/>
      <c r="L82" s="10"/>
      <c r="M82" s="14"/>
      <c r="N82" s="26"/>
      <c r="O82" s="12"/>
      <c r="P82" s="10"/>
      <c r="Q82" s="31"/>
      <c r="R82" s="11"/>
      <c r="S82" s="12"/>
      <c r="T82" s="10"/>
      <c r="U82" s="31"/>
      <c r="V82" s="11"/>
      <c r="W82" s="12"/>
      <c r="X82" s="10"/>
      <c r="Y82" s="14"/>
      <c r="Z82" s="11"/>
      <c r="AA82" s="12"/>
      <c r="AB82" s="10"/>
      <c r="AC82" s="13"/>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91">
        <v>3</v>
      </c>
      <c r="B83" s="5"/>
      <c r="C83" s="1"/>
      <c r="D83" s="2"/>
      <c r="E83" s="7"/>
      <c r="F83" s="25"/>
      <c r="G83" s="1"/>
      <c r="H83" s="2"/>
      <c r="I83" s="7"/>
      <c r="J83" s="5"/>
      <c r="K83" s="1"/>
      <c r="L83" s="2"/>
      <c r="M83" s="7"/>
      <c r="N83" s="25"/>
      <c r="O83" s="1"/>
      <c r="P83" s="2"/>
      <c r="Q83" s="7"/>
      <c r="R83" s="25"/>
      <c r="S83" s="1"/>
      <c r="T83" s="2"/>
      <c r="U83" s="7"/>
      <c r="V83" s="5"/>
      <c r="W83" s="1"/>
      <c r="X83" s="2"/>
      <c r="Y83" s="7"/>
      <c r="Z83" s="5"/>
      <c r="AA83" s="1"/>
      <c r="AB83" s="2"/>
      <c r="AC83" s="6"/>
      <c r="AD83" s="91">
        <v>3</v>
      </c>
      <c r="FQ83" s="94"/>
      <c r="FR83" s="94"/>
      <c r="FS83" s="94"/>
      <c r="FT83" s="94"/>
      <c r="FU83" s="94"/>
      <c r="FV83" s="94"/>
      <c r="FW83" s="94"/>
      <c r="FX83" s="94"/>
    </row>
    <row r="84" spans="1:180" s="15" customFormat="1" ht="30" customHeight="1" x14ac:dyDescent="0.2">
      <c r="A84" s="92">
        <v>4</v>
      </c>
      <c r="B84" s="11"/>
      <c r="C84" s="12"/>
      <c r="D84" s="10"/>
      <c r="E84" s="14"/>
      <c r="F84" s="26"/>
      <c r="G84" s="12"/>
      <c r="H84" s="10"/>
      <c r="I84" s="31"/>
      <c r="J84" s="11"/>
      <c r="K84" s="12"/>
      <c r="L84" s="10"/>
      <c r="M84" s="14"/>
      <c r="N84" s="26"/>
      <c r="O84" s="12"/>
      <c r="P84" s="10"/>
      <c r="Q84" s="31"/>
      <c r="R84" s="11"/>
      <c r="S84" s="12"/>
      <c r="T84" s="10"/>
      <c r="U84" s="31"/>
      <c r="V84" s="11"/>
      <c r="W84" s="12"/>
      <c r="X84" s="10"/>
      <c r="Y84" s="14"/>
      <c r="Z84" s="11"/>
      <c r="AA84" s="12"/>
      <c r="AB84" s="10"/>
      <c r="AC84" s="13"/>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91">
        <v>5</v>
      </c>
      <c r="B85" s="5"/>
      <c r="C85" s="1"/>
      <c r="D85" s="2"/>
      <c r="E85" s="7"/>
      <c r="F85" s="25"/>
      <c r="G85" s="1"/>
      <c r="H85" s="2"/>
      <c r="I85" s="30"/>
      <c r="J85" s="5"/>
      <c r="K85" s="1"/>
      <c r="L85" s="2"/>
      <c r="M85" s="7"/>
      <c r="N85" s="25"/>
      <c r="O85" s="1"/>
      <c r="P85" s="2"/>
      <c r="Q85" s="142"/>
      <c r="R85" s="25"/>
      <c r="S85" s="1"/>
      <c r="T85" s="2"/>
      <c r="U85" s="30"/>
      <c r="V85" s="5"/>
      <c r="W85" s="1"/>
      <c r="X85" s="2"/>
      <c r="Y85" s="7"/>
      <c r="Z85" s="5"/>
      <c r="AA85" s="1"/>
      <c r="AB85" s="2"/>
      <c r="AC85" s="236"/>
      <c r="AD85" s="91">
        <v>5</v>
      </c>
      <c r="FQ85" s="94"/>
      <c r="FR85" s="94"/>
      <c r="FS85" s="94"/>
      <c r="FT85" s="94"/>
      <c r="FU85" s="94"/>
      <c r="FV85" s="94"/>
      <c r="FW85" s="94"/>
      <c r="FX85" s="94"/>
    </row>
    <row r="86" spans="1:180" s="15" customFormat="1" ht="30" customHeight="1" x14ac:dyDescent="0.2">
      <c r="A86" s="92">
        <v>6</v>
      </c>
      <c r="B86" s="11"/>
      <c r="C86" s="12"/>
      <c r="D86" s="10"/>
      <c r="E86" s="14"/>
      <c r="F86" s="26"/>
      <c r="G86" s="12"/>
      <c r="H86" s="10"/>
      <c r="I86" s="10"/>
      <c r="J86" s="11"/>
      <c r="K86" s="12"/>
      <c r="L86" s="10"/>
      <c r="M86" s="13"/>
      <c r="N86" s="26"/>
      <c r="O86" s="12"/>
      <c r="P86" s="10"/>
      <c r="Q86" s="31"/>
      <c r="R86" s="11"/>
      <c r="S86" s="12"/>
      <c r="T86" s="10"/>
      <c r="U86" s="10"/>
      <c r="V86" s="11"/>
      <c r="W86" s="12"/>
      <c r="X86" s="10"/>
      <c r="Y86" s="13"/>
      <c r="Z86" s="11"/>
      <c r="AA86" s="12"/>
      <c r="AB86" s="10"/>
      <c r="AC86" s="13"/>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91" t="s">
        <v>8</v>
      </c>
      <c r="B87" s="35"/>
      <c r="C87" s="36"/>
      <c r="D87" s="41"/>
      <c r="E87" s="37"/>
      <c r="F87" s="38"/>
      <c r="G87" s="36"/>
      <c r="H87" s="41"/>
      <c r="I87" s="39"/>
      <c r="J87" s="35"/>
      <c r="K87" s="36"/>
      <c r="L87" s="41"/>
      <c r="M87" s="37"/>
      <c r="N87" s="38"/>
      <c r="O87" s="36"/>
      <c r="P87" s="41"/>
      <c r="Q87" s="37"/>
      <c r="R87" s="38"/>
      <c r="S87" s="36"/>
      <c r="T87" s="41"/>
      <c r="U87" s="39"/>
      <c r="V87" s="35"/>
      <c r="W87" s="36"/>
      <c r="X87" s="41"/>
      <c r="Y87" s="37"/>
      <c r="Z87" s="35"/>
      <c r="AA87" s="36"/>
      <c r="AB87" s="41"/>
      <c r="AC87" s="40"/>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52">
        <f>SUM(F81:F87)</f>
        <v>0</v>
      </c>
      <c r="G88" s="43">
        <f>SUM(G81:G87)</f>
        <v>0</v>
      </c>
      <c r="H88" s="51"/>
      <c r="I88" s="51"/>
      <c r="J88" s="42">
        <f>SUM(J81:J87)</f>
        <v>0</v>
      </c>
      <c r="K88" s="43">
        <f>SUM(K81:K87)</f>
        <v>0</v>
      </c>
      <c r="L88" s="51"/>
      <c r="M88" s="44"/>
      <c r="N88" s="52">
        <f>SUM(N81:N87)</f>
        <v>0</v>
      </c>
      <c r="O88" s="43">
        <f>SUM(O81:O87)</f>
        <v>0</v>
      </c>
      <c r="P88" s="51"/>
      <c r="Q88" s="51"/>
      <c r="R88" s="223">
        <f>SUM(R81:R87)</f>
        <v>0</v>
      </c>
      <c r="S88" s="43">
        <f>SUM(S81:S87)</f>
        <v>0</v>
      </c>
      <c r="T88" s="51"/>
      <c r="U88" s="51"/>
      <c r="V88" s="4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40</v>
      </c>
      <c r="B89" s="16" t="str">
        <f>$B$1</f>
        <v>山梨　太郎</v>
      </c>
      <c r="C89" s="17"/>
      <c r="D89" s="17"/>
      <c r="E89" s="45" t="str">
        <f>E78</f>
        <v>〇曜日</v>
      </c>
      <c r="F89" s="46" t="str">
        <f>F78</f>
        <v>甲州　花子</v>
      </c>
      <c r="G89" s="46"/>
      <c r="H89" s="46"/>
      <c r="I89" s="47" t="str">
        <f>I78</f>
        <v>月曜日</v>
      </c>
      <c r="J89" s="277" t="str">
        <f>J78</f>
        <v>笛吹　次郎</v>
      </c>
      <c r="K89" s="278"/>
      <c r="L89" s="278"/>
      <c r="M89" s="279" t="str">
        <f>M78</f>
        <v>火曜日</v>
      </c>
      <c r="N89" s="49" t="str">
        <f>N78</f>
        <v>吉田　三郎</v>
      </c>
      <c r="O89" s="49"/>
      <c r="P89" s="49"/>
      <c r="Q89" s="129" t="str">
        <f>Q78</f>
        <v>火曜日</v>
      </c>
      <c r="R89" s="280" t="str">
        <f>R78</f>
        <v>富士　さくら</v>
      </c>
      <c r="S89" s="280"/>
      <c r="T89" s="280"/>
      <c r="U89" s="281" t="str">
        <f>U78</f>
        <v>水曜日</v>
      </c>
      <c r="V89" s="282" t="str">
        <f>V78</f>
        <v>大月　四郎</v>
      </c>
      <c r="W89" s="283"/>
      <c r="X89" s="283"/>
      <c r="Y89" s="284" t="str">
        <f>Y78</f>
        <v>木曜日</v>
      </c>
      <c r="Z89" s="48"/>
      <c r="AA89"/>
      <c r="AB89"/>
      <c r="AC89" s="28" t="s">
        <v>7</v>
      </c>
      <c r="AD89" s="86"/>
      <c r="FQ89" s="94"/>
      <c r="FR89" s="94"/>
      <c r="FS89" s="94"/>
      <c r="FT89" s="94"/>
      <c r="FU89" s="94"/>
      <c r="FV89" s="94"/>
      <c r="FW89" s="94"/>
      <c r="FX89" s="94"/>
    </row>
    <row r="90" spans="1:180" ht="14.25" customHeight="1" x14ac:dyDescent="0.2">
      <c r="A90" s="86"/>
      <c r="B90" s="21" t="str">
        <f>B79</f>
        <v>山梨中</v>
      </c>
      <c r="C90" s="22"/>
      <c r="D90" s="22"/>
      <c r="E90" s="4">
        <f>E79+7</f>
        <v>46167</v>
      </c>
      <c r="F90" s="23" t="str">
        <f>F79</f>
        <v>山梨中</v>
      </c>
      <c r="G90" s="23"/>
      <c r="H90" s="23"/>
      <c r="I90" s="4">
        <f>I79+7</f>
        <v>46167</v>
      </c>
      <c r="J90" s="24" t="str">
        <f>J79</f>
        <v>笛吹中</v>
      </c>
      <c r="K90" s="23"/>
      <c r="L90" s="23"/>
      <c r="M90" s="4">
        <f>M79+7</f>
        <v>46168</v>
      </c>
      <c r="N90" s="23" t="str">
        <f>N79</f>
        <v>笛吹中</v>
      </c>
      <c r="O90" s="23"/>
      <c r="P90" s="23"/>
      <c r="Q90" s="4">
        <f>Q79+7</f>
        <v>46168</v>
      </c>
      <c r="R90" s="23" t="str">
        <f>R79</f>
        <v>富士中</v>
      </c>
      <c r="S90" s="23"/>
      <c r="T90" s="23"/>
      <c r="U90" s="4">
        <f>U79+7</f>
        <v>46169</v>
      </c>
      <c r="V90" s="24" t="str">
        <f>V79</f>
        <v>大月中</v>
      </c>
      <c r="W90" s="23"/>
      <c r="X90" s="23"/>
      <c r="Y90" s="4">
        <f>Y79+7</f>
        <v>46170</v>
      </c>
      <c r="Z90" s="24" t="str">
        <f>Z2</f>
        <v>○○学校</v>
      </c>
      <c r="AA90" s="23"/>
      <c r="AB90" s="23"/>
      <c r="AC90" s="4">
        <f>AC79+7</f>
        <v>46171</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52</v>
      </c>
      <c r="I91" s="2" t="s">
        <v>2</v>
      </c>
      <c r="J91" s="5" t="s">
        <v>0</v>
      </c>
      <c r="K91" s="1" t="s">
        <v>1</v>
      </c>
      <c r="L91" s="191" t="s">
        <v>52</v>
      </c>
      <c r="M91" s="6" t="s">
        <v>2</v>
      </c>
      <c r="N91" s="25" t="s">
        <v>0</v>
      </c>
      <c r="O91" s="1" t="s">
        <v>1</v>
      </c>
      <c r="P91" s="191" t="s">
        <v>49</v>
      </c>
      <c r="Q91" s="2" t="s">
        <v>2</v>
      </c>
      <c r="R91" s="5" t="s">
        <v>0</v>
      </c>
      <c r="S91" s="1" t="s">
        <v>1</v>
      </c>
      <c r="T91" s="191" t="s">
        <v>52</v>
      </c>
      <c r="U91" s="2" t="s">
        <v>2</v>
      </c>
      <c r="V91" s="5" t="s">
        <v>0</v>
      </c>
      <c r="W91" s="1" t="s">
        <v>1</v>
      </c>
      <c r="X91" s="191" t="s">
        <v>52</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25"/>
      <c r="G92" s="1"/>
      <c r="H92" s="2"/>
      <c r="I92" s="30"/>
      <c r="J92" s="5"/>
      <c r="K92" s="1"/>
      <c r="L92" s="2"/>
      <c r="M92" s="7"/>
      <c r="N92" s="25"/>
      <c r="O92" s="1"/>
      <c r="P92" s="2"/>
      <c r="Q92" s="7"/>
      <c r="R92" s="25"/>
      <c r="S92" s="1"/>
      <c r="T92" s="2"/>
      <c r="U92" s="30"/>
      <c r="V92" s="5"/>
      <c r="W92" s="1"/>
      <c r="X92" s="2"/>
      <c r="Y92" s="7"/>
      <c r="Z92" s="5"/>
      <c r="AA92" s="1"/>
      <c r="AB92" s="2"/>
      <c r="AC92" s="232"/>
      <c r="AD92" s="91">
        <v>1</v>
      </c>
      <c r="FQ92" s="94"/>
      <c r="FR92" s="94"/>
      <c r="FS92" s="94"/>
      <c r="FT92" s="94"/>
      <c r="FU92" s="94"/>
      <c r="FV92" s="94"/>
      <c r="FW92" s="94"/>
      <c r="FX92" s="94"/>
    </row>
    <row r="93" spans="1:180" s="15" customFormat="1" ht="30" customHeight="1" x14ac:dyDescent="0.2">
      <c r="A93" s="92">
        <v>2</v>
      </c>
      <c r="B93" s="11"/>
      <c r="C93" s="12"/>
      <c r="D93" s="10"/>
      <c r="E93" s="14"/>
      <c r="F93" s="26"/>
      <c r="G93" s="12"/>
      <c r="H93" s="10"/>
      <c r="I93" s="31"/>
      <c r="J93" s="11"/>
      <c r="K93" s="12"/>
      <c r="L93" s="10"/>
      <c r="M93" s="14"/>
      <c r="N93" s="26"/>
      <c r="O93" s="12"/>
      <c r="P93" s="10"/>
      <c r="Q93" s="31"/>
      <c r="R93" s="11"/>
      <c r="S93" s="12"/>
      <c r="T93" s="10"/>
      <c r="U93" s="31"/>
      <c r="V93" s="11"/>
      <c r="W93" s="12"/>
      <c r="X93" s="10"/>
      <c r="Y93" s="14"/>
      <c r="Z93" s="11"/>
      <c r="AA93" s="12"/>
      <c r="AB93" s="10"/>
      <c r="AC93" s="13"/>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25"/>
      <c r="G94" s="1"/>
      <c r="H94" s="2"/>
      <c r="I94" s="7"/>
      <c r="J94" s="5"/>
      <c r="K94" s="1"/>
      <c r="L94" s="2"/>
      <c r="M94" s="7"/>
      <c r="N94" s="25"/>
      <c r="O94" s="1"/>
      <c r="P94" s="2"/>
      <c r="Q94" s="7"/>
      <c r="R94" s="25"/>
      <c r="S94" s="1"/>
      <c r="T94" s="2"/>
      <c r="U94" s="7"/>
      <c r="V94" s="5"/>
      <c r="W94" s="1"/>
      <c r="X94" s="2"/>
      <c r="Y94" s="7"/>
      <c r="Z94" s="5"/>
      <c r="AA94" s="1"/>
      <c r="AB94" s="2"/>
      <c r="AC94" s="6"/>
      <c r="AD94" s="91">
        <v>3</v>
      </c>
      <c r="FQ94" s="94"/>
      <c r="FR94" s="94"/>
      <c r="FS94" s="94"/>
      <c r="FT94" s="94"/>
      <c r="FU94" s="94"/>
      <c r="FV94" s="94"/>
      <c r="FW94" s="94"/>
      <c r="FX94" s="94"/>
    </row>
    <row r="95" spans="1:180" s="15" customFormat="1" ht="30" customHeight="1" x14ac:dyDescent="0.2">
      <c r="A95" s="92">
        <v>4</v>
      </c>
      <c r="B95" s="11"/>
      <c r="C95" s="12"/>
      <c r="D95" s="10"/>
      <c r="E95" s="14"/>
      <c r="F95" s="26"/>
      <c r="G95" s="12"/>
      <c r="H95" s="10"/>
      <c r="I95" s="31"/>
      <c r="J95" s="11"/>
      <c r="K95" s="12"/>
      <c r="L95" s="10"/>
      <c r="M95" s="14"/>
      <c r="N95" s="26"/>
      <c r="O95" s="12"/>
      <c r="P95" s="10"/>
      <c r="Q95" s="31"/>
      <c r="R95" s="11"/>
      <c r="S95" s="12"/>
      <c r="T95" s="10"/>
      <c r="U95" s="31"/>
      <c r="V95" s="11"/>
      <c r="W95" s="12"/>
      <c r="X95" s="10"/>
      <c r="Y95" s="14"/>
      <c r="Z95" s="11"/>
      <c r="AA95" s="12"/>
      <c r="AB95" s="10"/>
      <c r="AC95" s="13"/>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25"/>
      <c r="G96" s="1"/>
      <c r="H96" s="2"/>
      <c r="I96" s="30"/>
      <c r="J96" s="5"/>
      <c r="K96" s="1"/>
      <c r="L96" s="2"/>
      <c r="M96" s="7"/>
      <c r="N96" s="25"/>
      <c r="O96" s="1"/>
      <c r="P96" s="2"/>
      <c r="Q96" s="142"/>
      <c r="R96" s="25"/>
      <c r="S96" s="1"/>
      <c r="T96" s="2"/>
      <c r="U96" s="30"/>
      <c r="V96" s="5"/>
      <c r="W96" s="1"/>
      <c r="X96" s="2"/>
      <c r="Y96" s="7"/>
      <c r="Z96" s="5"/>
      <c r="AA96" s="1"/>
      <c r="AB96" s="2"/>
      <c r="AC96" s="6"/>
      <c r="AD96" s="91">
        <v>5</v>
      </c>
      <c r="FQ96" s="94"/>
      <c r="FR96" s="94"/>
      <c r="FS96" s="94"/>
      <c r="FT96" s="94"/>
      <c r="FU96" s="94"/>
      <c r="FV96" s="94"/>
      <c r="FW96" s="94"/>
      <c r="FX96" s="94"/>
    </row>
    <row r="97" spans="1:180" s="15" customFormat="1" ht="30" customHeight="1" x14ac:dyDescent="0.2">
      <c r="A97" s="92">
        <v>6</v>
      </c>
      <c r="B97" s="11"/>
      <c r="C97" s="12"/>
      <c r="D97" s="10"/>
      <c r="E97" s="147"/>
      <c r="F97" s="26"/>
      <c r="G97" s="12"/>
      <c r="H97" s="10"/>
      <c r="I97" s="31"/>
      <c r="J97" s="11"/>
      <c r="K97" s="12"/>
      <c r="L97" s="10"/>
      <c r="M97" s="13"/>
      <c r="N97" s="26"/>
      <c r="O97" s="12"/>
      <c r="P97" s="10"/>
      <c r="Q97" s="14"/>
      <c r="R97" s="26"/>
      <c r="S97" s="12"/>
      <c r="T97" s="10"/>
      <c r="U97" s="31"/>
      <c r="V97" s="11"/>
      <c r="W97" s="12"/>
      <c r="X97" s="10"/>
      <c r="Y97" s="13"/>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8"/>
      <c r="G98" s="36"/>
      <c r="H98" s="41"/>
      <c r="I98" s="37"/>
      <c r="J98" s="35"/>
      <c r="K98" s="36"/>
      <c r="L98" s="41"/>
      <c r="M98" s="37"/>
      <c r="N98" s="38"/>
      <c r="O98" s="36"/>
      <c r="P98" s="41"/>
      <c r="Q98" s="37"/>
      <c r="R98" s="38"/>
      <c r="S98" s="36"/>
      <c r="T98" s="41"/>
      <c r="U98" s="37"/>
      <c r="V98" s="35"/>
      <c r="W98" s="36"/>
      <c r="X98" s="41"/>
      <c r="Y98" s="37"/>
      <c r="Z98" s="35"/>
      <c r="AA98" s="36"/>
      <c r="AB98" s="41"/>
      <c r="AC98" s="40"/>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223">
        <f>SUM(R92:R98)</f>
        <v>0</v>
      </c>
      <c r="S99" s="43">
        <f>SUM(S92:S98)</f>
        <v>0</v>
      </c>
      <c r="T99" s="51"/>
      <c r="U99" s="51"/>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41</v>
      </c>
      <c r="B100" s="16" t="str">
        <f>$B$1</f>
        <v>山梨　太郎</v>
      </c>
      <c r="C100" s="17"/>
      <c r="D100" s="17"/>
      <c r="E100" s="45" t="str">
        <f>E89</f>
        <v>〇曜日</v>
      </c>
      <c r="F100" s="46" t="str">
        <f>F89</f>
        <v>甲州　花子</v>
      </c>
      <c r="G100" s="46"/>
      <c r="H100" s="46"/>
      <c r="I100" s="47" t="str">
        <f>I89</f>
        <v>月曜日</v>
      </c>
      <c r="J100" s="277" t="str">
        <f>J89</f>
        <v>笛吹　次郎</v>
      </c>
      <c r="K100" s="278"/>
      <c r="L100" s="278"/>
      <c r="M100" s="279" t="str">
        <f>M89</f>
        <v>火曜日</v>
      </c>
      <c r="N100" s="49" t="str">
        <f>N89</f>
        <v>吉田　三郎</v>
      </c>
      <c r="O100" s="49"/>
      <c r="P100" s="49"/>
      <c r="Q100" s="129" t="str">
        <f>Q89</f>
        <v>火曜日</v>
      </c>
      <c r="R100" s="280" t="str">
        <f>R89</f>
        <v>富士　さくら</v>
      </c>
      <c r="S100" s="280"/>
      <c r="T100" s="280"/>
      <c r="U100" s="281" t="str">
        <f>U89</f>
        <v>水曜日</v>
      </c>
      <c r="V100" s="282" t="str">
        <f>V89</f>
        <v>大月　四郎</v>
      </c>
      <c r="W100" s="283"/>
      <c r="X100" s="283"/>
      <c r="Y100" s="284" t="str">
        <f>Y89</f>
        <v>木曜日</v>
      </c>
      <c r="Z100" s="159"/>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f>E90+7</f>
        <v>46174</v>
      </c>
      <c r="F101" s="23" t="str">
        <f>F90</f>
        <v>山梨中</v>
      </c>
      <c r="G101" s="23"/>
      <c r="H101" s="23"/>
      <c r="I101" s="4">
        <f>I90+7</f>
        <v>46174</v>
      </c>
      <c r="J101" s="24" t="str">
        <f>J90</f>
        <v>笛吹中</v>
      </c>
      <c r="K101" s="23"/>
      <c r="L101" s="23"/>
      <c r="M101" s="4">
        <f>M90+7</f>
        <v>46175</v>
      </c>
      <c r="N101" s="23" t="str">
        <f>N90</f>
        <v>笛吹中</v>
      </c>
      <c r="O101" s="23"/>
      <c r="P101" s="23"/>
      <c r="Q101" s="4">
        <f>Q90+7</f>
        <v>46175</v>
      </c>
      <c r="R101" s="23" t="str">
        <f>R90</f>
        <v>富士中</v>
      </c>
      <c r="S101" s="23"/>
      <c r="T101" s="23"/>
      <c r="U101" s="4">
        <f>U90+7</f>
        <v>46176</v>
      </c>
      <c r="V101" s="24" t="str">
        <f>V90</f>
        <v>大月中</v>
      </c>
      <c r="W101" s="23"/>
      <c r="X101" s="23"/>
      <c r="Y101" s="4">
        <f>Y90+7</f>
        <v>46177</v>
      </c>
      <c r="Z101" s="24" t="str">
        <f>Z2</f>
        <v>○○学校</v>
      </c>
      <c r="AA101" s="23"/>
      <c r="AB101" s="23"/>
      <c r="AC101" s="4">
        <f>AC90+7</f>
        <v>46178</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t="s">
        <v>52</v>
      </c>
      <c r="I102" s="2" t="s">
        <v>2</v>
      </c>
      <c r="J102" s="5" t="s">
        <v>0</v>
      </c>
      <c r="K102" s="1" t="s">
        <v>1</v>
      </c>
      <c r="L102" s="191" t="s">
        <v>49</v>
      </c>
      <c r="M102" s="6" t="s">
        <v>2</v>
      </c>
      <c r="N102" s="25" t="s">
        <v>0</v>
      </c>
      <c r="O102" s="1" t="s">
        <v>1</v>
      </c>
      <c r="P102" s="191" t="s">
        <v>49</v>
      </c>
      <c r="Q102" s="6" t="s">
        <v>2</v>
      </c>
      <c r="R102" s="25" t="s">
        <v>0</v>
      </c>
      <c r="S102" s="1" t="s">
        <v>1</v>
      </c>
      <c r="T102" s="191" t="s">
        <v>52</v>
      </c>
      <c r="U102" s="2"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c r="J103" s="5"/>
      <c r="K103" s="1"/>
      <c r="L103" s="2"/>
      <c r="M103" s="7"/>
      <c r="N103" s="25"/>
      <c r="O103" s="1"/>
      <c r="P103" s="2"/>
      <c r="Q103" s="30"/>
      <c r="R103" s="5"/>
      <c r="S103" s="1"/>
      <c r="T103" s="2"/>
      <c r="U103" s="30"/>
      <c r="V103" s="5"/>
      <c r="W103" s="1"/>
      <c r="X103" s="2"/>
      <c r="Y103" s="7"/>
      <c r="Z103" s="5"/>
      <c r="AA103" s="1"/>
      <c r="AB103" s="2"/>
      <c r="AC103" s="219" t="s">
        <v>95</v>
      </c>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0"/>
      <c r="U104" s="31"/>
      <c r="V104" s="11"/>
      <c r="W104" s="12"/>
      <c r="X104" s="10"/>
      <c r="Y104" s="14"/>
      <c r="Z104" s="11"/>
      <c r="AA104" s="12"/>
      <c r="AB104" s="10"/>
      <c r="AC104" s="14"/>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7"/>
      <c r="R105" s="25"/>
      <c r="S105" s="1"/>
      <c r="T105" s="2"/>
      <c r="U105" s="7"/>
      <c r="V105" s="5"/>
      <c r="W105" s="1"/>
      <c r="X105" s="2"/>
      <c r="Y105" s="7"/>
      <c r="Z105" s="5"/>
      <c r="AA105" s="1"/>
      <c r="AB105" s="2"/>
      <c r="AC105" s="6"/>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14"/>
      <c r="R106" s="26"/>
      <c r="S106" s="12"/>
      <c r="T106" s="10"/>
      <c r="U106" s="31"/>
      <c r="V106" s="11"/>
      <c r="W106" s="12"/>
      <c r="X106" s="10"/>
      <c r="Y106" s="14"/>
      <c r="Z106" s="11"/>
      <c r="AA106" s="12"/>
      <c r="AB106" s="10"/>
      <c r="AC106" s="14"/>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30"/>
      <c r="J107" s="5"/>
      <c r="K107" s="1"/>
      <c r="L107" s="2"/>
      <c r="M107" s="7"/>
      <c r="N107" s="25"/>
      <c r="O107" s="1"/>
      <c r="P107" s="2"/>
      <c r="Q107" s="142"/>
      <c r="R107" s="25"/>
      <c r="S107" s="1"/>
      <c r="T107" s="2"/>
      <c r="U107" s="30"/>
      <c r="V107" s="5"/>
      <c r="W107" s="1"/>
      <c r="X107" s="2"/>
      <c r="Y107" s="7"/>
      <c r="Z107" s="5"/>
      <c r="AA107" s="1"/>
      <c r="AB107" s="2"/>
      <c r="AC107" s="7"/>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3"/>
      <c r="N108" s="26"/>
      <c r="O108" s="12"/>
      <c r="P108" s="10"/>
      <c r="Q108" s="31"/>
      <c r="R108" s="11"/>
      <c r="S108" s="12"/>
      <c r="T108" s="10"/>
      <c r="U108" s="31"/>
      <c r="V108" s="11"/>
      <c r="W108" s="12"/>
      <c r="X108" s="10"/>
      <c r="Y108" s="13"/>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7"/>
      <c r="R109" s="38"/>
      <c r="S109" s="36"/>
      <c r="T109" s="41"/>
      <c r="U109" s="37"/>
      <c r="V109" s="35"/>
      <c r="W109" s="36"/>
      <c r="X109" s="41"/>
      <c r="Y109" s="37"/>
      <c r="Z109" s="35"/>
      <c r="AA109" s="36"/>
      <c r="AB109" s="41"/>
      <c r="AC109" s="37"/>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223">
        <f>SUM(R103:R109)</f>
        <v>0</v>
      </c>
      <c r="S110" s="43">
        <f>SUM(S103:S109)</f>
        <v>0</v>
      </c>
      <c r="T110" s="51"/>
      <c r="U110" s="51"/>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42</v>
      </c>
      <c r="B111" s="16" t="str">
        <f>$B$1</f>
        <v>山梨　太郎</v>
      </c>
      <c r="C111" s="17"/>
      <c r="D111" s="17"/>
      <c r="E111" s="45" t="str">
        <f>E100</f>
        <v>〇曜日</v>
      </c>
      <c r="F111" s="46" t="str">
        <f>F100</f>
        <v>甲州　花子</v>
      </c>
      <c r="G111" s="46"/>
      <c r="H111" s="46"/>
      <c r="I111" s="47" t="str">
        <f>I100</f>
        <v>月曜日</v>
      </c>
      <c r="J111" s="277" t="str">
        <f>J100</f>
        <v>笛吹　次郎</v>
      </c>
      <c r="K111" s="278"/>
      <c r="L111" s="278"/>
      <c r="M111" s="279" t="str">
        <f>M100</f>
        <v>火曜日</v>
      </c>
      <c r="N111" s="49" t="str">
        <f>N100</f>
        <v>吉田　三郎</v>
      </c>
      <c r="O111" s="49"/>
      <c r="P111" s="49"/>
      <c r="Q111" s="50" t="str">
        <f>Q100</f>
        <v>火曜日</v>
      </c>
      <c r="R111" s="292" t="str">
        <f>R100</f>
        <v>富士　さくら</v>
      </c>
      <c r="S111" s="280"/>
      <c r="T111" s="280"/>
      <c r="U111" s="281" t="str">
        <f>U100</f>
        <v>水曜日</v>
      </c>
      <c r="V111" s="282" t="str">
        <f>V100</f>
        <v>大月　四郎</v>
      </c>
      <c r="W111" s="283"/>
      <c r="X111" s="283"/>
      <c r="Y111" s="284" t="str">
        <f>Y100</f>
        <v>木曜日</v>
      </c>
      <c r="Z111" s="159"/>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f>E101+7</f>
        <v>46181</v>
      </c>
      <c r="F112" s="23" t="str">
        <f>F101</f>
        <v>山梨中</v>
      </c>
      <c r="G112" s="23"/>
      <c r="H112" s="23"/>
      <c r="I112" s="4">
        <f>I101+7</f>
        <v>46181</v>
      </c>
      <c r="J112" s="24" t="str">
        <f>J101</f>
        <v>笛吹中</v>
      </c>
      <c r="K112" s="23"/>
      <c r="L112" s="23"/>
      <c r="M112" s="4">
        <f>M101+7</f>
        <v>46182</v>
      </c>
      <c r="N112" s="23" t="str">
        <f>N101</f>
        <v>笛吹中</v>
      </c>
      <c r="O112" s="23"/>
      <c r="P112" s="23"/>
      <c r="Q112" s="4">
        <f>Q101+7</f>
        <v>46182</v>
      </c>
      <c r="R112" s="23" t="str">
        <f>R101</f>
        <v>富士中</v>
      </c>
      <c r="S112" s="23"/>
      <c r="T112" s="23"/>
      <c r="U112" s="4">
        <f>U101+7</f>
        <v>46183</v>
      </c>
      <c r="V112" s="24" t="str">
        <f>V101</f>
        <v>大月中</v>
      </c>
      <c r="W112" s="23"/>
      <c r="X112" s="23"/>
      <c r="Y112" s="4">
        <f>Y101+7</f>
        <v>46184</v>
      </c>
      <c r="Z112" s="24" t="str">
        <f>Z2</f>
        <v>○○学校</v>
      </c>
      <c r="AA112" s="23"/>
      <c r="AB112" s="23"/>
      <c r="AC112" s="4">
        <f>AC101+7</f>
        <v>46185</v>
      </c>
      <c r="AD112" s="86"/>
      <c r="FQ112" s="94"/>
      <c r="FR112" s="94"/>
      <c r="FS112" s="94"/>
      <c r="FT112" s="94"/>
      <c r="FU112" s="94"/>
      <c r="FV112" s="94"/>
      <c r="FW112" s="94"/>
      <c r="FX112" s="94"/>
    </row>
    <row r="113" spans="1:180" ht="15" customHeight="1" x14ac:dyDescent="0.2">
      <c r="A113" s="91" t="s">
        <v>10</v>
      </c>
      <c r="B113" s="5" t="s">
        <v>0</v>
      </c>
      <c r="C113" s="1" t="s">
        <v>1</v>
      </c>
      <c r="D113" s="191" t="s">
        <v>52</v>
      </c>
      <c r="E113" s="6" t="s">
        <v>2</v>
      </c>
      <c r="F113" s="25" t="s">
        <v>0</v>
      </c>
      <c r="G113" s="1" t="s">
        <v>1</v>
      </c>
      <c r="H113" s="191" t="s">
        <v>52</v>
      </c>
      <c r="I113" s="2" t="s">
        <v>2</v>
      </c>
      <c r="J113" s="5" t="s">
        <v>0</v>
      </c>
      <c r="K113" s="1" t="s">
        <v>1</v>
      </c>
      <c r="L113" s="191" t="s">
        <v>52</v>
      </c>
      <c r="M113" s="6" t="s">
        <v>2</v>
      </c>
      <c r="N113" s="25" t="s">
        <v>0</v>
      </c>
      <c r="O113" s="1" t="s">
        <v>1</v>
      </c>
      <c r="P113" s="191" t="s">
        <v>52</v>
      </c>
      <c r="Q113" s="2" t="s">
        <v>2</v>
      </c>
      <c r="R113" s="5" t="s">
        <v>0</v>
      </c>
      <c r="S113" s="1" t="s">
        <v>1</v>
      </c>
      <c r="T113" s="191" t="s">
        <v>52</v>
      </c>
      <c r="U113" s="2" t="s">
        <v>2</v>
      </c>
      <c r="V113" s="5" t="s">
        <v>0</v>
      </c>
      <c r="W113" s="1" t="s">
        <v>1</v>
      </c>
      <c r="X113" s="191" t="s">
        <v>52</v>
      </c>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c r="F114" s="25"/>
      <c r="G114" s="1"/>
      <c r="H114" s="2"/>
      <c r="I114" s="30"/>
      <c r="J114" s="5"/>
      <c r="K114" s="1"/>
      <c r="L114" s="2"/>
      <c r="M114" s="7"/>
      <c r="N114" s="25"/>
      <c r="O114" s="1"/>
      <c r="P114" s="2"/>
      <c r="Q114" s="30"/>
      <c r="R114" s="5"/>
      <c r="S114" s="1"/>
      <c r="T114" s="2"/>
      <c r="U114" s="30"/>
      <c r="V114" s="5"/>
      <c r="W114" s="1"/>
      <c r="X114" s="2"/>
      <c r="Y114" s="7"/>
      <c r="Z114" s="5"/>
      <c r="AA114" s="1"/>
      <c r="AB114" s="2"/>
      <c r="AC114" s="220" t="s">
        <v>96</v>
      </c>
      <c r="AD114" s="91">
        <v>1</v>
      </c>
      <c r="FQ114" s="94"/>
      <c r="FR114" s="94"/>
      <c r="FS114" s="94"/>
      <c r="FT114" s="94"/>
      <c r="FU114" s="94"/>
      <c r="FV114" s="94"/>
      <c r="FW114" s="94"/>
      <c r="FX114" s="94"/>
    </row>
    <row r="115" spans="1:180" s="15" customFormat="1" ht="30" customHeight="1" x14ac:dyDescent="0.2">
      <c r="A115" s="92">
        <v>2</v>
      </c>
      <c r="B115" s="11"/>
      <c r="C115" s="12"/>
      <c r="D115" s="10"/>
      <c r="E115" s="14"/>
      <c r="F115" s="26"/>
      <c r="G115" s="12"/>
      <c r="H115" s="10"/>
      <c r="I115" s="31"/>
      <c r="J115" s="11"/>
      <c r="K115" s="12"/>
      <c r="L115" s="10"/>
      <c r="M115" s="14"/>
      <c r="N115" s="26"/>
      <c r="O115" s="12"/>
      <c r="P115" s="10"/>
      <c r="Q115" s="31"/>
      <c r="R115" s="11"/>
      <c r="S115" s="12"/>
      <c r="T115" s="10"/>
      <c r="U115" s="31"/>
      <c r="V115" s="11"/>
      <c r="W115" s="12"/>
      <c r="X115" s="10"/>
      <c r="Y115" s="14"/>
      <c r="Z115" s="11"/>
      <c r="AA115" s="12"/>
      <c r="AB115" s="10"/>
      <c r="AC115" s="14"/>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25"/>
      <c r="G116" s="1"/>
      <c r="H116" s="2"/>
      <c r="I116" s="7"/>
      <c r="J116" s="5"/>
      <c r="K116" s="1"/>
      <c r="L116" s="2"/>
      <c r="M116" s="149"/>
      <c r="N116" s="25"/>
      <c r="O116" s="1"/>
      <c r="P116" s="2"/>
      <c r="Q116" s="7"/>
      <c r="R116" s="25"/>
      <c r="S116" s="1"/>
      <c r="T116" s="2"/>
      <c r="U116" s="7"/>
      <c r="V116" s="5"/>
      <c r="W116" s="1"/>
      <c r="X116" s="2"/>
      <c r="Y116" s="149"/>
      <c r="Z116" s="5"/>
      <c r="AA116" s="1"/>
      <c r="AB116" s="2"/>
      <c r="AC116" s="7"/>
      <c r="AD116" s="91">
        <v>3</v>
      </c>
      <c r="FQ116" s="94"/>
      <c r="FR116" s="94"/>
      <c r="FS116" s="94"/>
      <c r="FT116" s="94"/>
      <c r="FU116" s="94"/>
      <c r="FV116" s="94"/>
      <c r="FW116" s="94"/>
      <c r="FX116" s="94"/>
    </row>
    <row r="117" spans="1:180" s="15" customFormat="1" ht="30" customHeight="1" x14ac:dyDescent="0.2">
      <c r="A117" s="92">
        <v>4</v>
      </c>
      <c r="B117" s="11"/>
      <c r="C117" s="12"/>
      <c r="D117" s="10"/>
      <c r="E117" s="14"/>
      <c r="F117" s="26"/>
      <c r="G117" s="12"/>
      <c r="H117" s="10"/>
      <c r="I117" s="31"/>
      <c r="J117" s="11"/>
      <c r="K117" s="12"/>
      <c r="L117" s="10"/>
      <c r="M117" s="14"/>
      <c r="N117" s="26"/>
      <c r="O117" s="12"/>
      <c r="P117" s="10"/>
      <c r="Q117" s="31"/>
      <c r="R117" s="11"/>
      <c r="S117" s="12"/>
      <c r="T117" s="10"/>
      <c r="U117" s="31"/>
      <c r="V117" s="11"/>
      <c r="W117" s="12"/>
      <c r="X117" s="10"/>
      <c r="Y117" s="14"/>
      <c r="Z117" s="11"/>
      <c r="AA117" s="12"/>
      <c r="AB117" s="10"/>
      <c r="AC117" s="14"/>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25"/>
      <c r="G118" s="1"/>
      <c r="H118" s="2"/>
      <c r="I118" s="148"/>
      <c r="J118" s="5"/>
      <c r="K118" s="1"/>
      <c r="L118" s="2"/>
      <c r="M118" s="7"/>
      <c r="N118" s="25"/>
      <c r="O118" s="1"/>
      <c r="P118" s="2"/>
      <c r="Q118" s="142"/>
      <c r="R118" s="25"/>
      <c r="S118" s="1"/>
      <c r="T118" s="2"/>
      <c r="U118" s="148"/>
      <c r="V118" s="5"/>
      <c r="W118" s="1"/>
      <c r="X118" s="2"/>
      <c r="Y118" s="7"/>
      <c r="Z118" s="5"/>
      <c r="AA118" s="1"/>
      <c r="AB118" s="2"/>
      <c r="AC118" s="6"/>
      <c r="AD118" s="91">
        <v>5</v>
      </c>
      <c r="FQ118" s="94"/>
      <c r="FR118" s="94"/>
      <c r="FS118" s="94"/>
      <c r="FT118" s="94"/>
      <c r="FU118" s="94"/>
      <c r="FV118" s="94"/>
      <c r="FW118" s="94"/>
      <c r="FX118" s="94"/>
    </row>
    <row r="119" spans="1:180" s="15" customFormat="1" ht="30" customHeight="1" x14ac:dyDescent="0.2">
      <c r="A119" s="92">
        <v>6</v>
      </c>
      <c r="B119" s="11"/>
      <c r="C119" s="12"/>
      <c r="D119" s="10"/>
      <c r="E119" s="13"/>
      <c r="F119" s="26"/>
      <c r="G119" s="12"/>
      <c r="H119" s="10"/>
      <c r="I119" s="31"/>
      <c r="J119" s="11"/>
      <c r="K119" s="12"/>
      <c r="L119" s="10"/>
      <c r="M119" s="13"/>
      <c r="N119" s="26"/>
      <c r="O119" s="12"/>
      <c r="P119" s="10"/>
      <c r="Q119" s="31"/>
      <c r="R119" s="11"/>
      <c r="S119" s="12"/>
      <c r="T119" s="10"/>
      <c r="U119" s="31"/>
      <c r="V119" s="11"/>
      <c r="W119" s="12"/>
      <c r="X119" s="10"/>
      <c r="Y119" s="13"/>
      <c r="Z119" s="11"/>
      <c r="AA119" s="12"/>
      <c r="AB119" s="10"/>
      <c r="AC119" s="13"/>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8"/>
      <c r="G120" s="36"/>
      <c r="H120" s="41"/>
      <c r="I120" s="37"/>
      <c r="J120" s="35"/>
      <c r="K120" s="36"/>
      <c r="L120" s="41"/>
      <c r="M120" s="37"/>
      <c r="N120" s="38"/>
      <c r="O120" s="36"/>
      <c r="P120" s="41"/>
      <c r="Q120" s="37"/>
      <c r="R120" s="38"/>
      <c r="S120" s="36"/>
      <c r="T120" s="41"/>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226"/>
      <c r="R121" s="52">
        <f>SUM(R114:R120)</f>
        <v>0</v>
      </c>
      <c r="S121" s="43">
        <f>SUM(S114:S120)</f>
        <v>0</v>
      </c>
      <c r="T121" s="51"/>
      <c r="U121" s="51"/>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43</v>
      </c>
      <c r="B122" s="16" t="str">
        <f>$B$1</f>
        <v>山梨　太郎</v>
      </c>
      <c r="C122" s="17"/>
      <c r="D122" s="17"/>
      <c r="E122" s="45" t="str">
        <f>E111</f>
        <v>〇曜日</v>
      </c>
      <c r="F122" s="46" t="str">
        <f>F111</f>
        <v>甲州　花子</v>
      </c>
      <c r="G122" s="46"/>
      <c r="H122" s="46"/>
      <c r="I122" s="47" t="str">
        <f>I111</f>
        <v>月曜日</v>
      </c>
      <c r="J122" s="277" t="str">
        <f>J111</f>
        <v>笛吹　次郎</v>
      </c>
      <c r="K122" s="278"/>
      <c r="L122" s="278"/>
      <c r="M122" s="279" t="str">
        <f>M111</f>
        <v>火曜日</v>
      </c>
      <c r="N122" s="49" t="str">
        <f>N111</f>
        <v>吉田　三郎</v>
      </c>
      <c r="O122" s="49"/>
      <c r="P122" s="49"/>
      <c r="Q122" s="50" t="str">
        <f>Q111</f>
        <v>火曜日</v>
      </c>
      <c r="R122" s="292" t="str">
        <f>R111</f>
        <v>富士　さくら</v>
      </c>
      <c r="S122" s="280"/>
      <c r="T122" s="280"/>
      <c r="U122" s="281" t="str">
        <f>U111</f>
        <v>水曜日</v>
      </c>
      <c r="V122" s="282" t="str">
        <f>V111</f>
        <v>大月　四郎</v>
      </c>
      <c r="W122" s="283"/>
      <c r="X122" s="283"/>
      <c r="Y122" s="284" t="str">
        <f>Y111</f>
        <v>木曜日</v>
      </c>
      <c r="Z122" s="48"/>
      <c r="AA122"/>
      <c r="AB122"/>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f>E112+7</f>
        <v>46188</v>
      </c>
      <c r="F123" s="23" t="str">
        <f>F112</f>
        <v>山梨中</v>
      </c>
      <c r="G123" s="23"/>
      <c r="H123" s="23"/>
      <c r="I123" s="4">
        <f>I112+7</f>
        <v>46188</v>
      </c>
      <c r="J123" s="24" t="str">
        <f>J112</f>
        <v>笛吹中</v>
      </c>
      <c r="K123" s="23"/>
      <c r="L123" s="23"/>
      <c r="M123" s="4">
        <f>M112+7</f>
        <v>46189</v>
      </c>
      <c r="N123" s="23" t="str">
        <f>N112</f>
        <v>笛吹中</v>
      </c>
      <c r="O123" s="23"/>
      <c r="P123" s="23"/>
      <c r="Q123" s="4">
        <f>Q112+7</f>
        <v>46189</v>
      </c>
      <c r="R123" s="23" t="str">
        <f>R112</f>
        <v>富士中</v>
      </c>
      <c r="S123" s="23"/>
      <c r="T123" s="23"/>
      <c r="U123" s="4">
        <f>U112+7</f>
        <v>46190</v>
      </c>
      <c r="V123" s="24" t="str">
        <f>V112</f>
        <v>大月中</v>
      </c>
      <c r="W123" s="23"/>
      <c r="X123" s="23"/>
      <c r="Y123" s="4">
        <f>Y112+7</f>
        <v>46191</v>
      </c>
      <c r="Z123" s="24" t="str">
        <f>Z2</f>
        <v>○○学校</v>
      </c>
      <c r="AA123" s="23"/>
      <c r="AB123" s="23"/>
      <c r="AC123" s="4">
        <f>AC112+7</f>
        <v>46192</v>
      </c>
      <c r="AD123" s="86"/>
      <c r="FQ123" s="94"/>
      <c r="FR123" s="94"/>
      <c r="FS123" s="94"/>
      <c r="FT123" s="94"/>
      <c r="FU123" s="94"/>
      <c r="FV123" s="94"/>
      <c r="FW123" s="94"/>
      <c r="FX123" s="94"/>
    </row>
    <row r="124" spans="1:180" ht="15" customHeight="1" x14ac:dyDescent="0.2">
      <c r="A124" s="91" t="s">
        <v>10</v>
      </c>
      <c r="B124" s="5" t="s">
        <v>0</v>
      </c>
      <c r="C124" s="1" t="s">
        <v>1</v>
      </c>
      <c r="D124" s="191" t="s">
        <v>49</v>
      </c>
      <c r="E124" s="6" t="s">
        <v>2</v>
      </c>
      <c r="F124" s="25" t="s">
        <v>0</v>
      </c>
      <c r="G124" s="1" t="s">
        <v>1</v>
      </c>
      <c r="H124" s="191" t="s">
        <v>52</v>
      </c>
      <c r="I124" s="2" t="s">
        <v>2</v>
      </c>
      <c r="J124" s="5" t="s">
        <v>0</v>
      </c>
      <c r="K124" s="1" t="s">
        <v>1</v>
      </c>
      <c r="L124" s="191" t="s">
        <v>49</v>
      </c>
      <c r="M124" s="6" t="s">
        <v>2</v>
      </c>
      <c r="N124" s="25" t="s">
        <v>0</v>
      </c>
      <c r="O124" s="1" t="s">
        <v>1</v>
      </c>
      <c r="P124" s="191" t="s">
        <v>49</v>
      </c>
      <c r="Q124" s="6" t="s">
        <v>2</v>
      </c>
      <c r="R124" s="25" t="s">
        <v>0</v>
      </c>
      <c r="S124" s="1" t="s">
        <v>1</v>
      </c>
      <c r="T124" s="191" t="s">
        <v>52</v>
      </c>
      <c r="U124" s="2" t="s">
        <v>2</v>
      </c>
      <c r="V124" s="5" t="s">
        <v>0</v>
      </c>
      <c r="W124" s="1" t="s">
        <v>1</v>
      </c>
      <c r="X124" s="191" t="s">
        <v>49</v>
      </c>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25"/>
      <c r="G125" s="1"/>
      <c r="H125" s="2"/>
      <c r="I125" s="30"/>
      <c r="J125" s="5"/>
      <c r="K125" s="1"/>
      <c r="L125" s="2"/>
      <c r="M125" s="7"/>
      <c r="N125" s="25"/>
      <c r="O125" s="1"/>
      <c r="P125" s="2"/>
      <c r="Q125" s="30"/>
      <c r="R125" s="5"/>
      <c r="S125" s="1"/>
      <c r="T125" s="2"/>
      <c r="U125" s="30"/>
      <c r="V125" s="5"/>
      <c r="W125" s="1"/>
      <c r="X125" s="2"/>
      <c r="Y125" s="7"/>
      <c r="Z125" s="5"/>
      <c r="AA125" s="1"/>
      <c r="AB125" s="2"/>
      <c r="AC125" s="221" t="s">
        <v>107</v>
      </c>
      <c r="AD125" s="91">
        <v>1</v>
      </c>
      <c r="FQ125" s="94"/>
      <c r="FR125" s="94"/>
      <c r="FS125" s="94"/>
      <c r="FT125" s="94"/>
      <c r="FU125" s="94"/>
      <c r="FV125" s="94"/>
      <c r="FW125" s="94"/>
      <c r="FX125" s="94"/>
    </row>
    <row r="126" spans="1:180" s="15" customFormat="1" ht="30" customHeight="1" x14ac:dyDescent="0.2">
      <c r="A126" s="92">
        <v>2</v>
      </c>
      <c r="B126" s="11"/>
      <c r="C126" s="12"/>
      <c r="D126" s="10"/>
      <c r="E126" s="14"/>
      <c r="F126" s="26"/>
      <c r="G126" s="12"/>
      <c r="H126" s="10"/>
      <c r="I126" s="31"/>
      <c r="J126" s="11"/>
      <c r="K126" s="12"/>
      <c r="L126" s="10"/>
      <c r="M126" s="14"/>
      <c r="N126" s="26"/>
      <c r="O126" s="12"/>
      <c r="P126" s="10"/>
      <c r="Q126" s="31"/>
      <c r="R126" s="11"/>
      <c r="S126" s="12"/>
      <c r="T126" s="10"/>
      <c r="U126" s="31"/>
      <c r="V126" s="11"/>
      <c r="W126" s="12"/>
      <c r="X126" s="10"/>
      <c r="Y126" s="14"/>
      <c r="Z126" s="11"/>
      <c r="AA126" s="12"/>
      <c r="AB126" s="10"/>
      <c r="AC126" s="13"/>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25"/>
      <c r="G127" s="1"/>
      <c r="H127" s="2"/>
      <c r="I127" s="7"/>
      <c r="J127" s="5"/>
      <c r="K127" s="1"/>
      <c r="L127" s="2"/>
      <c r="M127" s="7"/>
      <c r="N127" s="25"/>
      <c r="O127" s="1"/>
      <c r="P127" s="2"/>
      <c r="Q127" s="30"/>
      <c r="R127" s="5"/>
      <c r="S127" s="1"/>
      <c r="T127" s="2"/>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26"/>
      <c r="G128" s="12"/>
      <c r="H128" s="10"/>
      <c r="I128" s="31"/>
      <c r="J128" s="11"/>
      <c r="K128" s="12"/>
      <c r="L128" s="10"/>
      <c r="M128" s="14"/>
      <c r="N128" s="26"/>
      <c r="O128" s="12"/>
      <c r="P128" s="10"/>
      <c r="Q128" s="31"/>
      <c r="R128" s="11"/>
      <c r="S128" s="12"/>
      <c r="T128" s="10"/>
      <c r="U128" s="31"/>
      <c r="V128" s="11"/>
      <c r="W128" s="12"/>
      <c r="X128" s="10"/>
      <c r="Y128" s="14"/>
      <c r="Z128" s="11"/>
      <c r="AA128" s="12"/>
      <c r="AB128" s="10"/>
      <c r="AC128" s="14"/>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25"/>
      <c r="G129" s="1"/>
      <c r="H129" s="2"/>
      <c r="I129" s="148"/>
      <c r="J129" s="5"/>
      <c r="K129" s="1"/>
      <c r="L129" s="2"/>
      <c r="M129" s="7"/>
      <c r="N129" s="25"/>
      <c r="O129" s="1"/>
      <c r="P129" s="2"/>
      <c r="Q129" s="30"/>
      <c r="R129" s="5"/>
      <c r="S129" s="1"/>
      <c r="T129" s="2"/>
      <c r="U129" s="148"/>
      <c r="V129" s="5"/>
      <c r="W129" s="1"/>
      <c r="X129" s="2"/>
      <c r="Y129" s="7"/>
      <c r="Z129" s="5"/>
      <c r="AA129" s="1"/>
      <c r="AB129" s="2"/>
      <c r="AC129" s="7"/>
      <c r="AD129" s="91">
        <v>5</v>
      </c>
      <c r="FQ129" s="94"/>
      <c r="FR129" s="94"/>
      <c r="FS129" s="94"/>
      <c r="FT129" s="94"/>
      <c r="FU129" s="94"/>
      <c r="FV129" s="94"/>
      <c r="FW129" s="94"/>
      <c r="FX129" s="94"/>
    </row>
    <row r="130" spans="1:180" s="15" customFormat="1" ht="30" customHeight="1" x14ac:dyDescent="0.2">
      <c r="A130" s="92">
        <v>6</v>
      </c>
      <c r="B130" s="11"/>
      <c r="C130" s="12"/>
      <c r="D130" s="10"/>
      <c r="E130" s="13"/>
      <c r="F130" s="26"/>
      <c r="G130" s="12"/>
      <c r="H130" s="10"/>
      <c r="I130" s="31"/>
      <c r="J130" s="11"/>
      <c r="K130" s="12"/>
      <c r="L130" s="10"/>
      <c r="M130" s="14"/>
      <c r="N130" s="26"/>
      <c r="O130" s="12"/>
      <c r="P130" s="10"/>
      <c r="Q130" s="31"/>
      <c r="R130" s="11"/>
      <c r="S130" s="12"/>
      <c r="T130" s="10"/>
      <c r="U130" s="31"/>
      <c r="V130" s="11"/>
      <c r="W130" s="12"/>
      <c r="X130" s="10"/>
      <c r="Y130" s="14"/>
      <c r="Z130" s="11"/>
      <c r="AA130" s="12"/>
      <c r="AB130" s="10"/>
      <c r="AC130" s="13"/>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8"/>
      <c r="G131" s="36"/>
      <c r="H131" s="41"/>
      <c r="I131" s="37"/>
      <c r="J131" s="35"/>
      <c r="K131" s="36"/>
      <c r="L131" s="41"/>
      <c r="M131" s="37"/>
      <c r="N131" s="38"/>
      <c r="O131" s="36"/>
      <c r="P131" s="41"/>
      <c r="Q131" s="37"/>
      <c r="R131" s="38"/>
      <c r="S131" s="36"/>
      <c r="T131" s="41"/>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223">
        <f>SUM(R125:R131)</f>
        <v>0</v>
      </c>
      <c r="S132" s="43">
        <f>SUM(S125:S131)</f>
        <v>0</v>
      </c>
      <c r="T132" s="51"/>
      <c r="U132" s="51"/>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customHeight="1" thickTop="1" x14ac:dyDescent="0.2">
      <c r="A133" s="85" t="s">
        <v>44</v>
      </c>
      <c r="B133" s="16" t="str">
        <f>$B$1</f>
        <v>山梨　太郎</v>
      </c>
      <c r="C133" s="17"/>
      <c r="D133" s="17"/>
      <c r="E133" s="45" t="str">
        <f>E122</f>
        <v>〇曜日</v>
      </c>
      <c r="F133" s="46" t="str">
        <f>F122</f>
        <v>甲州　花子</v>
      </c>
      <c r="G133" s="46"/>
      <c r="H133" s="46"/>
      <c r="I133" s="47" t="str">
        <f>I122</f>
        <v>月曜日</v>
      </c>
      <c r="J133" s="277" t="str">
        <f>J122</f>
        <v>笛吹　次郎</v>
      </c>
      <c r="K133" s="278"/>
      <c r="L133" s="278"/>
      <c r="M133" s="279" t="str">
        <f>M122</f>
        <v>火曜日</v>
      </c>
      <c r="N133" s="49" t="str">
        <f>N122</f>
        <v>吉田　三郎</v>
      </c>
      <c r="O133" s="49"/>
      <c r="P133" s="49"/>
      <c r="Q133" s="50" t="str">
        <f>Q122</f>
        <v>火曜日</v>
      </c>
      <c r="R133" s="292" t="str">
        <f>R122</f>
        <v>富士　さくら</v>
      </c>
      <c r="S133" s="280"/>
      <c r="T133" s="280"/>
      <c r="U133" s="281" t="str">
        <f>U122</f>
        <v>水曜日</v>
      </c>
      <c r="V133" s="282" t="str">
        <f>V122</f>
        <v>大月　四郎</v>
      </c>
      <c r="W133" s="283"/>
      <c r="X133" s="283"/>
      <c r="Y133" s="284" t="str">
        <f>Y122</f>
        <v>木曜日</v>
      </c>
      <c r="Z133" s="159"/>
      <c r="AC133" s="28" t="s">
        <v>7</v>
      </c>
      <c r="AD133" s="86"/>
      <c r="FQ133" s="94"/>
      <c r="FR133" s="94"/>
      <c r="FS133" s="94"/>
      <c r="FT133" s="94"/>
      <c r="FU133" s="94"/>
      <c r="FV133" s="94"/>
      <c r="FW133" s="94"/>
      <c r="FX133" s="94"/>
    </row>
    <row r="134" spans="1:180" ht="14.25" customHeight="1" x14ac:dyDescent="0.2">
      <c r="A134" s="86"/>
      <c r="B134" s="21" t="str">
        <f>B123</f>
        <v>山梨中</v>
      </c>
      <c r="C134" s="22"/>
      <c r="D134" s="22"/>
      <c r="E134" s="4">
        <f>E123+7</f>
        <v>46195</v>
      </c>
      <c r="F134" s="23" t="str">
        <f>F123</f>
        <v>山梨中</v>
      </c>
      <c r="G134" s="23"/>
      <c r="H134" s="23"/>
      <c r="I134" s="4">
        <f>I123+7</f>
        <v>46195</v>
      </c>
      <c r="J134" s="24" t="str">
        <f>J123</f>
        <v>笛吹中</v>
      </c>
      <c r="K134" s="23"/>
      <c r="L134" s="23"/>
      <c r="M134" s="4">
        <f>M123+7</f>
        <v>46196</v>
      </c>
      <c r="N134" s="23" t="str">
        <f>N123</f>
        <v>笛吹中</v>
      </c>
      <c r="O134" s="23"/>
      <c r="P134" s="23"/>
      <c r="Q134" s="4">
        <f>Q123+7</f>
        <v>46196</v>
      </c>
      <c r="R134" s="23" t="str">
        <f>R123</f>
        <v>富士中</v>
      </c>
      <c r="S134" s="23"/>
      <c r="T134" s="23"/>
      <c r="U134" s="4">
        <f>U123+7</f>
        <v>46197</v>
      </c>
      <c r="V134" s="24" t="str">
        <f>V123</f>
        <v>大月中</v>
      </c>
      <c r="W134" s="23"/>
      <c r="X134" s="23"/>
      <c r="Y134" s="4">
        <f>Y123+7</f>
        <v>46198</v>
      </c>
      <c r="Z134" s="24" t="str">
        <f>Z2</f>
        <v>○○学校</v>
      </c>
      <c r="AA134" s="23"/>
      <c r="AB134" s="23"/>
      <c r="AC134" s="4">
        <f>AC123+7</f>
        <v>46199</v>
      </c>
      <c r="AD134" s="86"/>
      <c r="FQ134" s="94"/>
      <c r="FR134" s="94"/>
      <c r="FS134" s="94"/>
      <c r="FT134" s="94"/>
      <c r="FU134" s="94"/>
      <c r="FV134" s="94"/>
      <c r="FW134" s="94"/>
      <c r="FX134" s="94"/>
    </row>
    <row r="135" spans="1:180" ht="15" customHeight="1" x14ac:dyDescent="0.2">
      <c r="A135" s="91" t="s">
        <v>10</v>
      </c>
      <c r="B135" s="5" t="s">
        <v>0</v>
      </c>
      <c r="C135" s="1" t="s">
        <v>1</v>
      </c>
      <c r="D135" s="191" t="s">
        <v>49</v>
      </c>
      <c r="E135" s="6" t="s">
        <v>2</v>
      </c>
      <c r="F135" s="25" t="s">
        <v>0</v>
      </c>
      <c r="G135" s="1" t="s">
        <v>1</v>
      </c>
      <c r="H135" s="191" t="s">
        <v>49</v>
      </c>
      <c r="I135" s="2" t="s">
        <v>2</v>
      </c>
      <c r="J135" s="5" t="s">
        <v>0</v>
      </c>
      <c r="K135" s="1" t="s">
        <v>1</v>
      </c>
      <c r="L135" s="191" t="s">
        <v>49</v>
      </c>
      <c r="M135" s="6" t="s">
        <v>2</v>
      </c>
      <c r="N135" s="25" t="s">
        <v>0</v>
      </c>
      <c r="O135" s="1" t="s">
        <v>1</v>
      </c>
      <c r="P135" s="191" t="s">
        <v>49</v>
      </c>
      <c r="Q135" s="2" t="s">
        <v>2</v>
      </c>
      <c r="R135" s="5" t="s">
        <v>0</v>
      </c>
      <c r="S135" s="1" t="s">
        <v>1</v>
      </c>
      <c r="T135" s="191" t="s">
        <v>49</v>
      </c>
      <c r="U135" s="2" t="s">
        <v>2</v>
      </c>
      <c r="V135" s="5" t="s">
        <v>0</v>
      </c>
      <c r="W135" s="1" t="s">
        <v>1</v>
      </c>
      <c r="X135" s="191" t="s">
        <v>49</v>
      </c>
      <c r="Y135" s="6" t="s">
        <v>2</v>
      </c>
      <c r="Z135" s="5" t="s">
        <v>0</v>
      </c>
      <c r="AA135" s="1" t="s">
        <v>1</v>
      </c>
      <c r="AB135" s="2"/>
      <c r="AC135" s="6" t="s">
        <v>2</v>
      </c>
      <c r="AD135" s="91" t="s">
        <v>10</v>
      </c>
      <c r="FQ135" s="94"/>
      <c r="FR135" s="94"/>
      <c r="FS135" s="94"/>
      <c r="FT135" s="94"/>
      <c r="FU135" s="94"/>
      <c r="FV135" s="94"/>
      <c r="FW135" s="94"/>
      <c r="FX135" s="94"/>
    </row>
    <row r="136" spans="1:180" ht="30" customHeight="1" x14ac:dyDescent="0.2">
      <c r="A136" s="91">
        <v>1</v>
      </c>
      <c r="B136" s="5"/>
      <c r="C136" s="1"/>
      <c r="D136" s="2"/>
      <c r="E136" s="7"/>
      <c r="F136" s="25"/>
      <c r="G136" s="1"/>
      <c r="H136" s="2"/>
      <c r="I136" s="30"/>
      <c r="J136" s="5"/>
      <c r="K136" s="1"/>
      <c r="L136" s="2"/>
      <c r="M136" s="7"/>
      <c r="N136" s="25"/>
      <c r="O136" s="1"/>
      <c r="P136" s="2"/>
      <c r="Q136" s="7"/>
      <c r="R136" s="25"/>
      <c r="S136" s="1"/>
      <c r="T136" s="2"/>
      <c r="U136" s="30"/>
      <c r="V136" s="5"/>
      <c r="W136" s="1"/>
      <c r="X136" s="2"/>
      <c r="Y136" s="7"/>
      <c r="Z136" s="5"/>
      <c r="AA136" s="1"/>
      <c r="AB136" s="2"/>
      <c r="AC136" s="232"/>
      <c r="AD136" s="91">
        <v>1</v>
      </c>
      <c r="FQ136" s="94"/>
      <c r="FR136" s="94"/>
      <c r="FS136" s="94"/>
      <c r="FT136" s="94"/>
      <c r="FU136" s="94"/>
      <c r="FV136" s="94"/>
      <c r="FW136" s="94"/>
      <c r="FX136" s="94"/>
    </row>
    <row r="137" spans="1:180" s="15" customFormat="1" ht="30" customHeight="1" x14ac:dyDescent="0.2">
      <c r="A137" s="92">
        <v>2</v>
      </c>
      <c r="B137" s="11"/>
      <c r="C137" s="12"/>
      <c r="D137" s="10"/>
      <c r="E137" s="14"/>
      <c r="F137" s="26"/>
      <c r="G137" s="12"/>
      <c r="H137" s="10"/>
      <c r="I137" s="31"/>
      <c r="J137" s="11"/>
      <c r="K137" s="12"/>
      <c r="L137" s="10"/>
      <c r="M137" s="14"/>
      <c r="N137" s="26"/>
      <c r="O137" s="12"/>
      <c r="P137" s="10"/>
      <c r="Q137" s="31"/>
      <c r="R137" s="11"/>
      <c r="S137" s="12"/>
      <c r="T137" s="10"/>
      <c r="U137" s="31"/>
      <c r="V137" s="11"/>
      <c r="W137" s="12"/>
      <c r="X137" s="10"/>
      <c r="Y137" s="14"/>
      <c r="Z137" s="11"/>
      <c r="AA137" s="12"/>
      <c r="AB137" s="10"/>
      <c r="AC137" s="14"/>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customHeight="1" x14ac:dyDescent="0.2">
      <c r="A138" s="91">
        <v>3</v>
      </c>
      <c r="B138" s="5"/>
      <c r="C138" s="1"/>
      <c r="D138" s="2"/>
      <c r="E138" s="7"/>
      <c r="F138" s="25"/>
      <c r="G138" s="1"/>
      <c r="H138" s="2"/>
      <c r="I138" s="7"/>
      <c r="J138" s="5"/>
      <c r="K138" s="1"/>
      <c r="L138" s="2"/>
      <c r="M138" s="7"/>
      <c r="N138" s="25"/>
      <c r="O138" s="1"/>
      <c r="P138" s="2"/>
      <c r="Q138" s="7"/>
      <c r="R138" s="25"/>
      <c r="S138" s="1"/>
      <c r="T138" s="2"/>
      <c r="U138" s="7"/>
      <c r="V138" s="5"/>
      <c r="W138" s="1"/>
      <c r="X138" s="2"/>
      <c r="Y138" s="7"/>
      <c r="Z138" s="5"/>
      <c r="AA138" s="1"/>
      <c r="AB138" s="2"/>
      <c r="AC138" s="6"/>
      <c r="AD138" s="91">
        <v>3</v>
      </c>
      <c r="FQ138" s="94"/>
      <c r="FR138" s="94"/>
      <c r="FS138" s="94"/>
      <c r="FT138" s="94"/>
      <c r="FU138" s="94"/>
      <c r="FV138" s="94"/>
      <c r="FW138" s="94"/>
      <c r="FX138" s="94"/>
    </row>
    <row r="139" spans="1:180" s="15" customFormat="1" ht="30" customHeight="1" x14ac:dyDescent="0.2">
      <c r="A139" s="92">
        <v>4</v>
      </c>
      <c r="B139" s="11"/>
      <c r="C139" s="12"/>
      <c r="D139" s="10"/>
      <c r="E139" s="14"/>
      <c r="F139" s="26"/>
      <c r="G139" s="12"/>
      <c r="H139" s="10"/>
      <c r="I139" s="31"/>
      <c r="J139" s="11"/>
      <c r="K139" s="12"/>
      <c r="L139" s="10"/>
      <c r="M139" s="14"/>
      <c r="N139" s="26"/>
      <c r="O139" s="12"/>
      <c r="P139" s="10"/>
      <c r="Q139" s="31"/>
      <c r="R139" s="11"/>
      <c r="S139" s="12"/>
      <c r="T139" s="10"/>
      <c r="U139" s="31"/>
      <c r="V139" s="11"/>
      <c r="W139" s="12"/>
      <c r="X139" s="10"/>
      <c r="Y139" s="14"/>
      <c r="Z139" s="11"/>
      <c r="AA139" s="12"/>
      <c r="AB139" s="10"/>
      <c r="AC139" s="14"/>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customHeight="1" x14ac:dyDescent="0.2">
      <c r="A140" s="91">
        <v>5</v>
      </c>
      <c r="B140" s="5"/>
      <c r="C140" s="1"/>
      <c r="D140" s="2"/>
      <c r="E140" s="7"/>
      <c r="F140" s="25"/>
      <c r="G140" s="1"/>
      <c r="H140" s="2"/>
      <c r="I140" s="30"/>
      <c r="J140" s="5"/>
      <c r="K140" s="1"/>
      <c r="L140" s="2"/>
      <c r="M140" s="7"/>
      <c r="N140" s="25"/>
      <c r="O140" s="1"/>
      <c r="P140" s="2"/>
      <c r="Q140" s="142"/>
      <c r="R140" s="25"/>
      <c r="S140" s="1"/>
      <c r="T140" s="2"/>
      <c r="U140" s="30"/>
      <c r="V140" s="5"/>
      <c r="W140" s="1"/>
      <c r="X140" s="2"/>
      <c r="Y140" s="7"/>
      <c r="Z140" s="5"/>
      <c r="AA140" s="1"/>
      <c r="AB140" s="2"/>
      <c r="AC140" s="7"/>
      <c r="AD140" s="91">
        <v>5</v>
      </c>
      <c r="FQ140" s="94"/>
      <c r="FR140" s="94"/>
      <c r="FS140" s="94"/>
      <c r="FT140" s="94"/>
      <c r="FU140" s="94"/>
      <c r="FV140" s="94"/>
      <c r="FW140" s="94"/>
      <c r="FX140" s="94"/>
    </row>
    <row r="141" spans="1:180" s="15" customFormat="1" ht="30" customHeight="1" x14ac:dyDescent="0.2">
      <c r="A141" s="92">
        <v>6</v>
      </c>
      <c r="B141" s="11"/>
      <c r="C141" s="12"/>
      <c r="D141" s="10"/>
      <c r="E141" s="13"/>
      <c r="F141" s="26"/>
      <c r="G141" s="12"/>
      <c r="H141" s="10"/>
      <c r="I141" s="31"/>
      <c r="J141" s="11"/>
      <c r="K141" s="12"/>
      <c r="L141" s="10"/>
      <c r="M141" s="14"/>
      <c r="N141" s="26"/>
      <c r="O141" s="12"/>
      <c r="P141" s="10"/>
      <c r="Q141" s="31"/>
      <c r="R141" s="11"/>
      <c r="S141" s="12"/>
      <c r="T141" s="10"/>
      <c r="U141" s="31"/>
      <c r="V141" s="11"/>
      <c r="W141" s="12"/>
      <c r="X141" s="10"/>
      <c r="Y141" s="14"/>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customHeight="1" thickBot="1" x14ac:dyDescent="0.25">
      <c r="A142" s="91" t="s">
        <v>8</v>
      </c>
      <c r="B142" s="35"/>
      <c r="C142" s="36"/>
      <c r="D142" s="41"/>
      <c r="E142" s="37"/>
      <c r="F142" s="38"/>
      <c r="G142" s="36"/>
      <c r="H142" s="41"/>
      <c r="I142" s="39"/>
      <c r="J142" s="35"/>
      <c r="K142" s="36"/>
      <c r="L142" s="41"/>
      <c r="M142" s="37"/>
      <c r="N142" s="38"/>
      <c r="O142" s="36"/>
      <c r="P142" s="41"/>
      <c r="Q142" s="37"/>
      <c r="R142" s="38"/>
      <c r="S142" s="36"/>
      <c r="T142" s="41"/>
      <c r="U142" s="39"/>
      <c r="V142" s="35"/>
      <c r="W142" s="36"/>
      <c r="X142" s="41"/>
      <c r="Y142" s="37"/>
      <c r="Z142" s="35"/>
      <c r="AA142" s="36"/>
      <c r="AB142" s="41"/>
      <c r="AC142" s="40"/>
      <c r="AD142" s="91" t="s">
        <v>8</v>
      </c>
      <c r="FQ142" s="94"/>
      <c r="FR142" s="94"/>
      <c r="FS142" s="94"/>
      <c r="FT142" s="94"/>
      <c r="FU142" s="94"/>
      <c r="FV142" s="94"/>
      <c r="FW142" s="94"/>
      <c r="FX142" s="94"/>
    </row>
    <row r="143" spans="1:180" ht="13.5" customHeight="1" thickTop="1" thickBot="1" x14ac:dyDescent="0.25">
      <c r="A143" s="87" t="s">
        <v>9</v>
      </c>
      <c r="B143" s="42">
        <f>SUM(B136:B142)</f>
        <v>0</v>
      </c>
      <c r="C143" s="43">
        <f>SUM(C136:C142)</f>
        <v>0</v>
      </c>
      <c r="D143" s="51"/>
      <c r="E143" s="44"/>
      <c r="F143" s="52">
        <f>SUM(F136:F142)</f>
        <v>0</v>
      </c>
      <c r="G143" s="43">
        <f>SUM(G136:G142)</f>
        <v>0</v>
      </c>
      <c r="H143" s="51"/>
      <c r="I143" s="51"/>
      <c r="J143" s="42">
        <f>SUM(J136:J142)</f>
        <v>0</v>
      </c>
      <c r="K143" s="43">
        <f>SUM(K136:K142)</f>
        <v>0</v>
      </c>
      <c r="L143" s="51"/>
      <c r="M143" s="44"/>
      <c r="N143" s="52">
        <f>SUM(N136:N142)</f>
        <v>0</v>
      </c>
      <c r="O143" s="43">
        <f>SUM(O136:O142)</f>
        <v>0</v>
      </c>
      <c r="P143" s="51"/>
      <c r="Q143" s="51"/>
      <c r="R143" s="223">
        <f>SUM(R136:R142)</f>
        <v>0</v>
      </c>
      <c r="S143" s="43">
        <f>SUM(S136:S142)</f>
        <v>0</v>
      </c>
      <c r="T143" s="51"/>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customHeight="1" thickTop="1" x14ac:dyDescent="0.2">
      <c r="A144" s="85" t="s">
        <v>45</v>
      </c>
      <c r="B144" s="16" t="str">
        <f>$B$1</f>
        <v>山梨　太郎</v>
      </c>
      <c r="C144" s="17"/>
      <c r="D144" s="17"/>
      <c r="E144" s="45" t="str">
        <f>E133</f>
        <v>〇曜日</v>
      </c>
      <c r="F144" s="46" t="str">
        <f>F133</f>
        <v>甲州　花子</v>
      </c>
      <c r="G144" s="46"/>
      <c r="H144" s="46"/>
      <c r="I144" s="47" t="str">
        <f>I133</f>
        <v>月曜日</v>
      </c>
      <c r="J144" s="277" t="str">
        <f>J133</f>
        <v>笛吹　次郎</v>
      </c>
      <c r="K144" s="278"/>
      <c r="L144" s="278"/>
      <c r="M144" s="279" t="str">
        <f>M133</f>
        <v>火曜日</v>
      </c>
      <c r="N144" s="49" t="str">
        <f>N133</f>
        <v>吉田　三郎</v>
      </c>
      <c r="O144" s="49"/>
      <c r="P144" s="49"/>
      <c r="Q144" s="50" t="str">
        <f>Q133</f>
        <v>火曜日</v>
      </c>
      <c r="R144" s="292" t="str">
        <f>R133</f>
        <v>富士　さくら</v>
      </c>
      <c r="S144" s="280"/>
      <c r="T144" s="280"/>
      <c r="U144" s="281" t="str">
        <f>U133</f>
        <v>水曜日</v>
      </c>
      <c r="V144" s="282" t="str">
        <f>V133</f>
        <v>大月　四郎</v>
      </c>
      <c r="W144" s="283"/>
      <c r="X144" s="283"/>
      <c r="Y144" s="284" t="str">
        <f>Y133</f>
        <v>木曜日</v>
      </c>
      <c r="Z144" s="48"/>
      <c r="AA144"/>
      <c r="AB144"/>
      <c r="AC144" s="28" t="s">
        <v>7</v>
      </c>
      <c r="AD144" s="86"/>
      <c r="FQ144" s="94"/>
      <c r="FR144" s="94"/>
      <c r="FS144" s="94"/>
      <c r="FT144" s="94"/>
      <c r="FU144" s="94"/>
      <c r="FV144" s="94"/>
      <c r="FW144" s="94"/>
      <c r="FX144" s="94"/>
    </row>
    <row r="145" spans="1:180" ht="14.25" customHeight="1" x14ac:dyDescent="0.2">
      <c r="A145" s="86"/>
      <c r="B145" s="21" t="str">
        <f>B134</f>
        <v>山梨中</v>
      </c>
      <c r="C145" s="22"/>
      <c r="D145" s="22"/>
      <c r="E145" s="4">
        <f>E134+7</f>
        <v>46202</v>
      </c>
      <c r="F145" s="23" t="str">
        <f>F134</f>
        <v>山梨中</v>
      </c>
      <c r="G145" s="23"/>
      <c r="H145" s="23"/>
      <c r="I145" s="4">
        <f>I134+7</f>
        <v>46202</v>
      </c>
      <c r="J145" s="24" t="str">
        <f>J134</f>
        <v>笛吹中</v>
      </c>
      <c r="K145" s="23"/>
      <c r="L145" s="23"/>
      <c r="M145" s="4">
        <f>M134+7</f>
        <v>46203</v>
      </c>
      <c r="N145" s="23" t="str">
        <f>N134</f>
        <v>笛吹中</v>
      </c>
      <c r="O145" s="23"/>
      <c r="P145" s="23"/>
      <c r="Q145" s="4">
        <f>Q134+7</f>
        <v>46203</v>
      </c>
      <c r="R145" s="23" t="str">
        <f>R134</f>
        <v>富士中</v>
      </c>
      <c r="S145" s="23"/>
      <c r="T145" s="23"/>
      <c r="U145" s="4">
        <f>U134+7</f>
        <v>46204</v>
      </c>
      <c r="V145" s="24" t="str">
        <f>V134</f>
        <v>大月中</v>
      </c>
      <c r="W145" s="23"/>
      <c r="X145" s="23"/>
      <c r="Y145" s="4">
        <f>Y134+7</f>
        <v>46205</v>
      </c>
      <c r="Z145" s="24" t="str">
        <f>Z2</f>
        <v>○○学校</v>
      </c>
      <c r="AA145" s="23"/>
      <c r="AB145" s="23"/>
      <c r="AC145" s="4">
        <f>AC134+7</f>
        <v>46206</v>
      </c>
      <c r="AD145" s="86"/>
      <c r="FQ145" s="94"/>
      <c r="FR145" s="94"/>
      <c r="FS145" s="94"/>
      <c r="FT145" s="94"/>
      <c r="FU145" s="94"/>
      <c r="FV145" s="94"/>
      <c r="FW145" s="94"/>
      <c r="FX145" s="94"/>
    </row>
    <row r="146" spans="1:180" ht="15" customHeight="1" x14ac:dyDescent="0.2">
      <c r="A146" s="91" t="s">
        <v>10</v>
      </c>
      <c r="B146" s="5" t="s">
        <v>0</v>
      </c>
      <c r="C146" s="1" t="s">
        <v>1</v>
      </c>
      <c r="D146" s="191" t="s">
        <v>49</v>
      </c>
      <c r="E146" s="6" t="s">
        <v>2</v>
      </c>
      <c r="F146" s="25" t="s">
        <v>0</v>
      </c>
      <c r="G146" s="1" t="s">
        <v>1</v>
      </c>
      <c r="H146" s="191" t="s">
        <v>52</v>
      </c>
      <c r="I146" s="2" t="s">
        <v>2</v>
      </c>
      <c r="J146" s="5" t="s">
        <v>0</v>
      </c>
      <c r="K146" s="1" t="s">
        <v>1</v>
      </c>
      <c r="L146" s="191" t="s">
        <v>49</v>
      </c>
      <c r="M146" s="6" t="s">
        <v>2</v>
      </c>
      <c r="N146" s="25" t="s">
        <v>0</v>
      </c>
      <c r="O146" s="1" t="s">
        <v>1</v>
      </c>
      <c r="P146" s="191" t="s">
        <v>49</v>
      </c>
      <c r="Q146" s="2" t="s">
        <v>2</v>
      </c>
      <c r="R146" s="5" t="s">
        <v>0</v>
      </c>
      <c r="S146" s="1" t="s">
        <v>1</v>
      </c>
      <c r="T146" s="191" t="s">
        <v>52</v>
      </c>
      <c r="U146" s="2" t="s">
        <v>2</v>
      </c>
      <c r="V146" s="5" t="s">
        <v>0</v>
      </c>
      <c r="W146" s="1" t="s">
        <v>1</v>
      </c>
      <c r="X146" s="191" t="s">
        <v>49</v>
      </c>
      <c r="Y146" s="6" t="s">
        <v>2</v>
      </c>
      <c r="Z146" s="5" t="s">
        <v>0</v>
      </c>
      <c r="AA146" s="1" t="s">
        <v>1</v>
      </c>
      <c r="AB146" s="2"/>
      <c r="AC146" s="6" t="s">
        <v>2</v>
      </c>
      <c r="AD146" s="91" t="s">
        <v>10</v>
      </c>
      <c r="FQ146" s="94"/>
      <c r="FR146" s="94"/>
      <c r="FS146" s="94"/>
      <c r="FT146" s="94"/>
      <c r="FU146" s="94"/>
      <c r="FV146" s="94"/>
      <c r="FW146" s="94"/>
      <c r="FX146" s="94"/>
    </row>
    <row r="147" spans="1:180" ht="30" customHeight="1" x14ac:dyDescent="0.2">
      <c r="A147" s="91">
        <v>1</v>
      </c>
      <c r="B147" s="5"/>
      <c r="C147" s="1"/>
      <c r="D147" s="2"/>
      <c r="E147" s="7"/>
      <c r="F147" s="25"/>
      <c r="G147" s="1"/>
      <c r="H147" s="2"/>
      <c r="I147" s="30"/>
      <c r="J147" s="5"/>
      <c r="K147" s="1"/>
      <c r="L147" s="2"/>
      <c r="M147" s="7"/>
      <c r="N147" s="25"/>
      <c r="O147" s="1"/>
      <c r="P147" s="2"/>
      <c r="Q147" s="30"/>
      <c r="R147" s="5"/>
      <c r="S147" s="1"/>
      <c r="T147" s="2"/>
      <c r="U147" s="30"/>
      <c r="V147" s="5"/>
      <c r="W147" s="1"/>
      <c r="X147" s="2"/>
      <c r="Y147" s="7"/>
      <c r="Z147" s="5"/>
      <c r="AA147" s="1"/>
      <c r="AB147" s="2"/>
      <c r="AC147" s="237" t="s">
        <v>107</v>
      </c>
      <c r="AD147" s="91">
        <v>1</v>
      </c>
      <c r="FQ147" s="94"/>
      <c r="FR147" s="94"/>
      <c r="FS147" s="94"/>
      <c r="FT147" s="94"/>
      <c r="FU147" s="94"/>
      <c r="FV147" s="94"/>
      <c r="FW147" s="94"/>
      <c r="FX147" s="94"/>
    </row>
    <row r="148" spans="1:180" s="15" customFormat="1" ht="30" customHeight="1" x14ac:dyDescent="0.2">
      <c r="A148" s="92">
        <v>2</v>
      </c>
      <c r="B148" s="11"/>
      <c r="C148" s="12"/>
      <c r="D148" s="10"/>
      <c r="E148" s="14"/>
      <c r="F148" s="26"/>
      <c r="G148" s="12"/>
      <c r="H148" s="10"/>
      <c r="I148" s="31"/>
      <c r="J148" s="11"/>
      <c r="K148" s="12"/>
      <c r="L148" s="10"/>
      <c r="M148" s="14"/>
      <c r="N148" s="26"/>
      <c r="O148" s="12"/>
      <c r="P148" s="10"/>
      <c r="Q148" s="31"/>
      <c r="R148" s="11"/>
      <c r="S148" s="12"/>
      <c r="T148" s="10"/>
      <c r="U148" s="31"/>
      <c r="V148" s="11"/>
      <c r="W148" s="12"/>
      <c r="X148" s="10"/>
      <c r="Y148" s="14"/>
      <c r="Z148" s="11"/>
      <c r="AA148" s="12"/>
      <c r="AB148" s="10"/>
      <c r="AC148" s="14"/>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customHeight="1" x14ac:dyDescent="0.2">
      <c r="A149" s="91">
        <v>3</v>
      </c>
      <c r="B149" s="5"/>
      <c r="C149" s="1"/>
      <c r="D149" s="2"/>
      <c r="E149" s="7"/>
      <c r="F149" s="25"/>
      <c r="G149" s="1"/>
      <c r="H149" s="2"/>
      <c r="I149" s="7"/>
      <c r="J149" s="5"/>
      <c r="K149" s="1"/>
      <c r="L149" s="2"/>
      <c r="M149" s="7"/>
      <c r="N149" s="25"/>
      <c r="O149" s="1"/>
      <c r="P149" s="2"/>
      <c r="Q149" s="7"/>
      <c r="R149" s="25"/>
      <c r="S149" s="1"/>
      <c r="T149" s="2"/>
      <c r="U149" s="7"/>
      <c r="V149" s="5"/>
      <c r="W149" s="1"/>
      <c r="X149" s="2"/>
      <c r="Y149" s="7"/>
      <c r="Z149" s="5"/>
      <c r="AA149" s="1"/>
      <c r="AB149" s="2"/>
      <c r="AC149" s="7"/>
      <c r="AD149" s="91">
        <v>3</v>
      </c>
      <c r="FQ149" s="94"/>
      <c r="FR149" s="94"/>
      <c r="FS149" s="94"/>
      <c r="FT149" s="94"/>
      <c r="FU149" s="94"/>
      <c r="FV149" s="94"/>
      <c r="FW149" s="94"/>
      <c r="FX149" s="94"/>
    </row>
    <row r="150" spans="1:180" s="15" customFormat="1" ht="30" customHeight="1" x14ac:dyDescent="0.2">
      <c r="A150" s="92">
        <v>4</v>
      </c>
      <c r="B150" s="11"/>
      <c r="C150" s="12"/>
      <c r="D150" s="10"/>
      <c r="E150" s="14"/>
      <c r="F150" s="26"/>
      <c r="G150" s="12"/>
      <c r="H150" s="10"/>
      <c r="I150" s="31"/>
      <c r="J150" s="11"/>
      <c r="K150" s="12"/>
      <c r="L150" s="10"/>
      <c r="M150" s="14"/>
      <c r="N150" s="26"/>
      <c r="O150" s="12"/>
      <c r="P150" s="10"/>
      <c r="Q150" s="31"/>
      <c r="R150" s="11"/>
      <c r="S150" s="12"/>
      <c r="T150" s="10"/>
      <c r="U150" s="31"/>
      <c r="V150" s="11"/>
      <c r="W150" s="12"/>
      <c r="X150" s="10"/>
      <c r="Y150" s="14"/>
      <c r="Z150" s="11"/>
      <c r="AA150" s="12"/>
      <c r="AB150" s="10"/>
      <c r="AC150" s="14"/>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customHeight="1" x14ac:dyDescent="0.2">
      <c r="A151" s="91">
        <v>5</v>
      </c>
      <c r="B151" s="5"/>
      <c r="C151" s="1"/>
      <c r="D151" s="2"/>
      <c r="E151" s="7"/>
      <c r="F151" s="25"/>
      <c r="G151" s="1"/>
      <c r="H151" s="2"/>
      <c r="I151" s="150"/>
      <c r="J151" s="5"/>
      <c r="K151" s="1"/>
      <c r="L151" s="2"/>
      <c r="M151" s="7"/>
      <c r="N151" s="25"/>
      <c r="O151" s="1"/>
      <c r="P151" s="2"/>
      <c r="Q151" s="142"/>
      <c r="R151" s="25"/>
      <c r="S151" s="1"/>
      <c r="T151" s="2"/>
      <c r="U151" s="150"/>
      <c r="V151" s="5"/>
      <c r="W151" s="1"/>
      <c r="X151" s="2"/>
      <c r="Y151" s="7"/>
      <c r="Z151" s="5"/>
      <c r="AA151" s="1"/>
      <c r="AB151" s="2"/>
      <c r="AC151" s="142"/>
      <c r="AD151" s="91">
        <v>5</v>
      </c>
      <c r="FQ151" s="94"/>
      <c r="FR151" s="94"/>
      <c r="FS151" s="94"/>
      <c r="FT151" s="94"/>
      <c r="FU151" s="94"/>
      <c r="FV151" s="94"/>
      <c r="FW151" s="94"/>
      <c r="FX151" s="94"/>
    </row>
    <row r="152" spans="1:180" s="15" customFormat="1" ht="30" customHeight="1" x14ac:dyDescent="0.2">
      <c r="A152" s="92">
        <v>6</v>
      </c>
      <c r="B152" s="11"/>
      <c r="C152" s="12"/>
      <c r="D152" s="10"/>
      <c r="E152" s="14"/>
      <c r="F152" s="26"/>
      <c r="G152" s="12"/>
      <c r="H152" s="10"/>
      <c r="I152" s="31"/>
      <c r="J152" s="11"/>
      <c r="K152" s="12"/>
      <c r="L152" s="10"/>
      <c r="M152" s="13"/>
      <c r="N152" s="26"/>
      <c r="O152" s="12"/>
      <c r="P152" s="10"/>
      <c r="Q152" s="14"/>
      <c r="R152" s="26"/>
      <c r="S152" s="12"/>
      <c r="T152" s="10"/>
      <c r="U152" s="31"/>
      <c r="V152" s="11"/>
      <c r="W152" s="12"/>
      <c r="X152" s="10"/>
      <c r="Y152" s="13"/>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customHeight="1" thickBot="1" x14ac:dyDescent="0.25">
      <c r="A153" s="91" t="s">
        <v>8</v>
      </c>
      <c r="B153" s="35"/>
      <c r="C153" s="36"/>
      <c r="D153" s="41"/>
      <c r="E153" s="37"/>
      <c r="F153" s="38"/>
      <c r="G153" s="36"/>
      <c r="H153" s="41"/>
      <c r="I153" s="37"/>
      <c r="J153" s="35"/>
      <c r="K153" s="36"/>
      <c r="L153" s="41"/>
      <c r="M153" s="37"/>
      <c r="N153" s="38"/>
      <c r="O153" s="36"/>
      <c r="P153" s="41"/>
      <c r="Q153" s="37"/>
      <c r="R153" s="38"/>
      <c r="S153" s="36"/>
      <c r="T153" s="41"/>
      <c r="U153" s="37"/>
      <c r="V153" s="35"/>
      <c r="W153" s="36"/>
      <c r="X153" s="41"/>
      <c r="Y153" s="37"/>
      <c r="Z153" s="35"/>
      <c r="AA153" s="36"/>
      <c r="AB153" s="41"/>
      <c r="AC153" s="40"/>
      <c r="AD153" s="91" t="s">
        <v>8</v>
      </c>
      <c r="FQ153" s="94"/>
      <c r="FR153" s="94"/>
      <c r="FS153" s="94"/>
      <c r="FT153" s="94"/>
      <c r="FU153" s="94"/>
      <c r="FV153" s="94"/>
      <c r="FW153" s="94"/>
      <c r="FX153" s="94"/>
    </row>
    <row r="154" spans="1:180" ht="13.5"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223">
        <f>SUM(R147:R153)</f>
        <v>0</v>
      </c>
      <c r="S154" s="43">
        <f>SUM(S147:S153)</f>
        <v>0</v>
      </c>
      <c r="T154" s="51"/>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5" customHeight="1" thickTop="1" x14ac:dyDescent="0.2">
      <c r="A155" s="85" t="s">
        <v>46</v>
      </c>
      <c r="B155" s="16" t="str">
        <f>$B$1</f>
        <v>山梨　太郎</v>
      </c>
      <c r="C155" s="17"/>
      <c r="D155" s="17"/>
      <c r="E155" s="45" t="str">
        <f>E144</f>
        <v>〇曜日</v>
      </c>
      <c r="F155" s="46" t="str">
        <f>F133</f>
        <v>甲州　花子</v>
      </c>
      <c r="G155" s="46"/>
      <c r="H155" s="46"/>
      <c r="I155" s="47" t="str">
        <f>I144</f>
        <v>月曜日</v>
      </c>
      <c r="J155" s="277" t="str">
        <f>J133</f>
        <v>笛吹　次郎</v>
      </c>
      <c r="K155" s="278"/>
      <c r="L155" s="278"/>
      <c r="M155" s="279" t="str">
        <f>M144</f>
        <v>火曜日</v>
      </c>
      <c r="N155" s="49" t="str">
        <f>N133</f>
        <v>吉田　三郎</v>
      </c>
      <c r="O155" s="49"/>
      <c r="P155" s="49"/>
      <c r="Q155" s="129" t="str">
        <f>Q144</f>
        <v>火曜日</v>
      </c>
      <c r="R155" s="280" t="str">
        <f>R133</f>
        <v>富士　さくら</v>
      </c>
      <c r="S155" s="280"/>
      <c r="T155" s="280"/>
      <c r="U155" s="281" t="str">
        <f>U144</f>
        <v>水曜日</v>
      </c>
      <c r="V155" s="282" t="str">
        <f>V133</f>
        <v>大月　四郎</v>
      </c>
      <c r="W155" s="283"/>
      <c r="X155" s="283"/>
      <c r="Y155" s="284" t="str">
        <f>Y144</f>
        <v>木曜日</v>
      </c>
      <c r="Z155" s="48"/>
      <c r="AA155"/>
      <c r="AB155"/>
      <c r="AC155" s="28" t="s">
        <v>7</v>
      </c>
      <c r="AD155" s="86"/>
      <c r="FQ155" s="94"/>
      <c r="FR155" s="94"/>
      <c r="FS155" s="94"/>
      <c r="FT155" s="94"/>
      <c r="FU155" s="94"/>
      <c r="FV155" s="94"/>
      <c r="FW155" s="94"/>
      <c r="FX155" s="94"/>
    </row>
    <row r="156" spans="1:180" ht="14.25" customHeight="1" x14ac:dyDescent="0.2">
      <c r="A156" s="86"/>
      <c r="B156" s="21" t="str">
        <f>B134</f>
        <v>山梨中</v>
      </c>
      <c r="C156" s="22"/>
      <c r="D156" s="22"/>
      <c r="E156" s="4">
        <f>E145+7</f>
        <v>46209</v>
      </c>
      <c r="F156" s="23" t="str">
        <f>F134</f>
        <v>山梨中</v>
      </c>
      <c r="G156" s="23"/>
      <c r="H156" s="23"/>
      <c r="I156" s="4">
        <f>I145+7</f>
        <v>46209</v>
      </c>
      <c r="J156" s="24" t="str">
        <f>J134</f>
        <v>笛吹中</v>
      </c>
      <c r="K156" s="23"/>
      <c r="L156" s="23"/>
      <c r="M156" s="4">
        <f>M145+7</f>
        <v>46210</v>
      </c>
      <c r="N156" s="23" t="str">
        <f>N134</f>
        <v>笛吹中</v>
      </c>
      <c r="O156" s="23"/>
      <c r="P156" s="23"/>
      <c r="Q156" s="4">
        <f>Q145+7</f>
        <v>46210</v>
      </c>
      <c r="R156" s="23" t="str">
        <f>R134</f>
        <v>富士中</v>
      </c>
      <c r="S156" s="23"/>
      <c r="T156" s="23"/>
      <c r="U156" s="4">
        <f>U145+7</f>
        <v>46211</v>
      </c>
      <c r="V156" s="24" t="str">
        <f>V134</f>
        <v>大月中</v>
      </c>
      <c r="W156" s="23"/>
      <c r="X156" s="23"/>
      <c r="Y156" s="4">
        <f>Y145+7</f>
        <v>46212</v>
      </c>
      <c r="Z156" s="24" t="str">
        <f>Z13</f>
        <v>○○学校</v>
      </c>
      <c r="AA156" s="23"/>
      <c r="AB156" s="23"/>
      <c r="AC156" s="4">
        <f>AC145+7</f>
        <v>46213</v>
      </c>
      <c r="AD156" s="86"/>
      <c r="FQ156" s="94"/>
      <c r="FR156" s="94"/>
      <c r="FS156" s="94"/>
      <c r="FT156" s="94"/>
      <c r="FU156" s="94"/>
      <c r="FV156" s="94"/>
      <c r="FW156" s="94"/>
      <c r="FX156" s="94"/>
    </row>
    <row r="157" spans="1:180" ht="15" customHeight="1" x14ac:dyDescent="0.2">
      <c r="A157" s="91" t="s">
        <v>10</v>
      </c>
      <c r="B157" s="5" t="s">
        <v>0</v>
      </c>
      <c r="C157" s="1" t="s">
        <v>1</v>
      </c>
      <c r="D157" s="191" t="s">
        <v>49</v>
      </c>
      <c r="E157" s="6" t="s">
        <v>2</v>
      </c>
      <c r="F157" s="25" t="s">
        <v>0</v>
      </c>
      <c r="G157" s="1" t="s">
        <v>1</v>
      </c>
      <c r="H157" s="191" t="s">
        <v>49</v>
      </c>
      <c r="I157" s="2" t="s">
        <v>2</v>
      </c>
      <c r="J157" s="5" t="s">
        <v>0</v>
      </c>
      <c r="K157" s="1" t="s">
        <v>1</v>
      </c>
      <c r="L157" s="191" t="s">
        <v>49</v>
      </c>
      <c r="M157" s="6" t="s">
        <v>2</v>
      </c>
      <c r="N157" s="25" t="s">
        <v>0</v>
      </c>
      <c r="O157" s="1" t="s">
        <v>1</v>
      </c>
      <c r="P157" s="191" t="s">
        <v>49</v>
      </c>
      <c r="Q157" s="2" t="s">
        <v>2</v>
      </c>
      <c r="R157" s="5" t="s">
        <v>0</v>
      </c>
      <c r="S157" s="1" t="s">
        <v>1</v>
      </c>
      <c r="T157" s="191" t="s">
        <v>49</v>
      </c>
      <c r="U157" s="2" t="s">
        <v>2</v>
      </c>
      <c r="V157" s="5" t="s">
        <v>0</v>
      </c>
      <c r="W157" s="1" t="s">
        <v>1</v>
      </c>
      <c r="X157" s="191" t="s">
        <v>49</v>
      </c>
      <c r="Y157" s="6" t="s">
        <v>2</v>
      </c>
      <c r="Z157" s="5" t="s">
        <v>0</v>
      </c>
      <c r="AA157" s="1" t="s">
        <v>1</v>
      </c>
      <c r="AB157" s="2"/>
      <c r="AC157" s="6" t="s">
        <v>2</v>
      </c>
      <c r="AD157" s="91" t="s">
        <v>10</v>
      </c>
      <c r="FQ157" s="94"/>
      <c r="FR157" s="94"/>
      <c r="FS157" s="94"/>
      <c r="FT157" s="94"/>
      <c r="FU157" s="94"/>
      <c r="FV157" s="94"/>
      <c r="FW157" s="94"/>
      <c r="FX157" s="94"/>
    </row>
    <row r="158" spans="1:180" ht="30" customHeight="1" x14ac:dyDescent="0.2">
      <c r="A158" s="91">
        <v>1</v>
      </c>
      <c r="B158" s="5"/>
      <c r="C158" s="1"/>
      <c r="D158" s="1"/>
      <c r="E158" s="7"/>
      <c r="F158" s="25"/>
      <c r="G158" s="1"/>
      <c r="H158" s="2"/>
      <c r="I158" s="30"/>
      <c r="J158" s="5"/>
      <c r="K158" s="1"/>
      <c r="L158" s="2"/>
      <c r="M158" s="7"/>
      <c r="N158" s="25"/>
      <c r="O158" s="1"/>
      <c r="P158" s="2"/>
      <c r="Q158" s="30"/>
      <c r="R158" s="5"/>
      <c r="S158" s="1"/>
      <c r="T158" s="2"/>
      <c r="U158" s="30"/>
      <c r="V158" s="5"/>
      <c r="W158" s="1"/>
      <c r="X158" s="2"/>
      <c r="Y158" s="7"/>
      <c r="Z158" s="5"/>
      <c r="AA158" s="1"/>
      <c r="AB158" s="2"/>
      <c r="AC158" s="6"/>
      <c r="AD158" s="91">
        <v>1</v>
      </c>
      <c r="FQ158" s="94"/>
      <c r="FR158" s="94"/>
      <c r="FS158" s="94"/>
      <c r="FT158" s="94"/>
      <c r="FU158" s="94"/>
      <c r="FV158" s="94"/>
      <c r="FW158" s="94"/>
      <c r="FX158" s="94"/>
    </row>
    <row r="159" spans="1:180" s="15" customFormat="1" ht="30" customHeight="1" x14ac:dyDescent="0.2">
      <c r="A159" s="92">
        <v>2</v>
      </c>
      <c r="B159" s="11"/>
      <c r="C159" s="12"/>
      <c r="D159" s="12"/>
      <c r="E159" s="14"/>
      <c r="F159" s="26"/>
      <c r="G159" s="12"/>
      <c r="H159" s="10"/>
      <c r="I159" s="31"/>
      <c r="J159" s="11"/>
      <c r="K159" s="12"/>
      <c r="L159" s="10"/>
      <c r="M159" s="14"/>
      <c r="N159" s="26"/>
      <c r="O159" s="12"/>
      <c r="P159" s="10"/>
      <c r="Q159" s="14"/>
      <c r="R159" s="26"/>
      <c r="S159" s="12"/>
      <c r="T159" s="10"/>
      <c r="U159" s="31"/>
      <c r="V159" s="11"/>
      <c r="W159" s="12"/>
      <c r="X159" s="10"/>
      <c r="Y159" s="14"/>
      <c r="Z159" s="11"/>
      <c r="AA159" s="12"/>
      <c r="AB159" s="10"/>
      <c r="AC159" s="13"/>
      <c r="AD159" s="92">
        <v>2</v>
      </c>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row>
    <row r="160" spans="1:180" ht="30" customHeight="1" x14ac:dyDescent="0.2">
      <c r="A160" s="91">
        <v>3</v>
      </c>
      <c r="B160" s="5"/>
      <c r="C160" s="1"/>
      <c r="D160" s="1"/>
      <c r="E160" s="7"/>
      <c r="F160" s="25"/>
      <c r="G160" s="1"/>
      <c r="H160" s="2"/>
      <c r="I160" s="7"/>
      <c r="J160" s="5"/>
      <c r="K160" s="1"/>
      <c r="L160" s="2"/>
      <c r="M160" s="7"/>
      <c r="N160" s="25"/>
      <c r="O160" s="1"/>
      <c r="P160" s="2"/>
      <c r="Q160" s="7"/>
      <c r="R160" s="25"/>
      <c r="S160" s="1"/>
      <c r="T160" s="2"/>
      <c r="U160" s="7"/>
      <c r="V160" s="5"/>
      <c r="W160" s="1"/>
      <c r="X160" s="2"/>
      <c r="Y160" s="7"/>
      <c r="Z160" s="5"/>
      <c r="AA160" s="1"/>
      <c r="AB160" s="2"/>
      <c r="AC160" s="6"/>
      <c r="AD160" s="91">
        <v>3</v>
      </c>
      <c r="FQ160" s="94"/>
      <c r="FR160" s="94"/>
      <c r="FS160" s="94"/>
      <c r="FT160" s="94"/>
      <c r="FU160" s="94"/>
      <c r="FV160" s="94"/>
      <c r="FW160" s="94"/>
      <c r="FX160" s="94"/>
    </row>
    <row r="161" spans="1:180" s="15" customFormat="1" ht="30" customHeight="1" x14ac:dyDescent="0.2">
      <c r="A161" s="92">
        <v>4</v>
      </c>
      <c r="B161" s="11"/>
      <c r="C161" s="12"/>
      <c r="D161" s="12"/>
      <c r="E161" s="14"/>
      <c r="F161" s="26"/>
      <c r="G161" s="12"/>
      <c r="H161" s="10"/>
      <c r="I161" s="31"/>
      <c r="J161" s="11"/>
      <c r="K161" s="12"/>
      <c r="L161" s="10"/>
      <c r="M161" s="14"/>
      <c r="N161" s="26"/>
      <c r="O161" s="12"/>
      <c r="P161" s="10"/>
      <c r="Q161" s="151"/>
      <c r="R161" s="11"/>
      <c r="S161" s="12"/>
      <c r="T161" s="10"/>
      <c r="U161" s="31"/>
      <c r="V161" s="11"/>
      <c r="W161" s="12"/>
      <c r="X161" s="10"/>
      <c r="Y161" s="14"/>
      <c r="Z161" s="11"/>
      <c r="AA161" s="12"/>
      <c r="AB161" s="10"/>
      <c r="AC161" s="13"/>
      <c r="AD161" s="92">
        <v>4</v>
      </c>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row>
    <row r="162" spans="1:180" ht="30" customHeight="1" x14ac:dyDescent="0.2">
      <c r="A162" s="91">
        <v>5</v>
      </c>
      <c r="B162" s="5"/>
      <c r="C162" s="1"/>
      <c r="D162" s="1"/>
      <c r="E162" s="7"/>
      <c r="F162" s="25"/>
      <c r="G162" s="1"/>
      <c r="H162" s="2"/>
      <c r="I162" s="148"/>
      <c r="J162" s="5"/>
      <c r="K162" s="1"/>
      <c r="L162" s="2"/>
      <c r="M162" s="7"/>
      <c r="N162" s="25"/>
      <c r="O162" s="1"/>
      <c r="P162" s="2"/>
      <c r="Q162" s="30"/>
      <c r="R162" s="5"/>
      <c r="S162" s="1"/>
      <c r="T162" s="2"/>
      <c r="U162" s="148"/>
      <c r="V162" s="5"/>
      <c r="W162" s="1"/>
      <c r="X162" s="2"/>
      <c r="Y162" s="7"/>
      <c r="Z162" s="5"/>
      <c r="AA162" s="1"/>
      <c r="AB162" s="2"/>
      <c r="AC162" s="6"/>
      <c r="AD162" s="91">
        <v>5</v>
      </c>
      <c r="FQ162" s="94"/>
      <c r="FR162" s="94"/>
      <c r="FS162" s="94"/>
      <c r="FT162" s="94"/>
      <c r="FU162" s="94"/>
      <c r="FV162" s="94"/>
      <c r="FW162" s="94"/>
      <c r="FX162" s="94"/>
    </row>
    <row r="163" spans="1:180" s="15" customFormat="1" ht="30" customHeight="1" x14ac:dyDescent="0.2">
      <c r="A163" s="92">
        <v>6</v>
      </c>
      <c r="B163" s="11"/>
      <c r="C163" s="12"/>
      <c r="D163" s="12"/>
      <c r="E163" s="13"/>
      <c r="F163" s="26"/>
      <c r="G163" s="12"/>
      <c r="H163" s="10"/>
      <c r="I163" s="31"/>
      <c r="J163" s="11"/>
      <c r="K163" s="12"/>
      <c r="L163" s="10"/>
      <c r="M163" s="14"/>
      <c r="N163" s="26"/>
      <c r="O163" s="12"/>
      <c r="P163" s="10"/>
      <c r="Q163" s="10"/>
      <c r="R163" s="11"/>
      <c r="S163" s="12"/>
      <c r="T163" s="10"/>
      <c r="U163" s="31"/>
      <c r="V163" s="11"/>
      <c r="W163" s="12"/>
      <c r="X163" s="10"/>
      <c r="Y163" s="14"/>
      <c r="Z163" s="11"/>
      <c r="AA163" s="12"/>
      <c r="AB163" s="10"/>
      <c r="AC163" s="13"/>
      <c r="AD163" s="92">
        <v>6</v>
      </c>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row>
    <row r="164" spans="1:180" ht="30" customHeight="1" thickBot="1" x14ac:dyDescent="0.25">
      <c r="A164" s="91" t="s">
        <v>8</v>
      </c>
      <c r="B164" s="5"/>
      <c r="C164" s="1"/>
      <c r="D164" s="1"/>
      <c r="E164" s="7"/>
      <c r="F164" s="38"/>
      <c r="G164" s="36"/>
      <c r="H164" s="41"/>
      <c r="I164" s="37"/>
      <c r="J164" s="35"/>
      <c r="K164" s="36"/>
      <c r="L164" s="41"/>
      <c r="M164" s="37"/>
      <c r="N164" s="38"/>
      <c r="O164" s="36"/>
      <c r="P164" s="41"/>
      <c r="Q164" s="37"/>
      <c r="R164" s="38"/>
      <c r="S164" s="36"/>
      <c r="T164" s="41"/>
      <c r="U164" s="37"/>
      <c r="V164" s="35"/>
      <c r="W164" s="36"/>
      <c r="X164" s="41"/>
      <c r="Y164" s="37"/>
      <c r="Z164" s="35"/>
      <c r="AA164" s="36"/>
      <c r="AB164" s="41"/>
      <c r="AC164" s="40"/>
      <c r="AD164" s="91" t="s">
        <v>8</v>
      </c>
      <c r="FQ164" s="94"/>
      <c r="FR164" s="94"/>
      <c r="FS164" s="94"/>
      <c r="FT164" s="94"/>
      <c r="FU164" s="94"/>
      <c r="FV164" s="94"/>
      <c r="FW164" s="94"/>
      <c r="FX164" s="94"/>
    </row>
    <row r="165" spans="1:180" ht="13.5" customHeight="1" thickTop="1" thickBot="1" x14ac:dyDescent="0.25">
      <c r="A165" s="86"/>
      <c r="B165" s="48">
        <f>SUM(B158:B164)</f>
        <v>0</v>
      </c>
      <c r="C165">
        <f>SUM(C158:C164)</f>
        <v>0</v>
      </c>
      <c r="E165" s="28"/>
      <c r="F165">
        <f>SUM(F158:F164)</f>
        <v>0</v>
      </c>
      <c r="G165">
        <f>SUM(G158:G164)</f>
        <v>0</v>
      </c>
      <c r="I165" s="20"/>
      <c r="J165" s="48">
        <f>SUM(J158:J164)</f>
        <v>0</v>
      </c>
      <c r="K165">
        <f>SUM(K158:K164)</f>
        <v>0</v>
      </c>
      <c r="M165" s="28"/>
      <c r="N165">
        <f>SUM(N158:N164)</f>
        <v>0</v>
      </c>
      <c r="O165">
        <f>SUM(O158:O164)</f>
        <v>0</v>
      </c>
      <c r="Q165" s="245"/>
      <c r="R165">
        <f>SUM(R158:R164)</f>
        <v>0</v>
      </c>
      <c r="S165">
        <f>SUM(S158:S164)</f>
        <v>0</v>
      </c>
      <c r="U165" s="20"/>
      <c r="V165" s="48">
        <f>SUM(V158:V164)</f>
        <v>0</v>
      </c>
      <c r="W165">
        <f>SUM(W158:W164)</f>
        <v>0</v>
      </c>
      <c r="X165"/>
      <c r="Y165" s="28"/>
      <c r="Z165" s="48">
        <f>SUM(Z158:Z164)</f>
        <v>0</v>
      </c>
      <c r="AA165">
        <f>SUM(AA158:AA164)</f>
        <v>0</v>
      </c>
      <c r="AB165"/>
      <c r="AC165" s="28"/>
      <c r="AD165" s="86"/>
      <c r="FQ165" s="94"/>
      <c r="FR165" s="94"/>
      <c r="FS165" s="94"/>
      <c r="FT165" s="94"/>
      <c r="FU165" s="94"/>
      <c r="FV165" s="94"/>
      <c r="FW165" s="94"/>
      <c r="FX165" s="94"/>
    </row>
    <row r="166" spans="1:180" ht="15" customHeight="1" x14ac:dyDescent="0.2">
      <c r="A166" s="199" t="s">
        <v>47</v>
      </c>
      <c r="B166" s="174" t="str">
        <f>$B$1</f>
        <v>山梨　太郎</v>
      </c>
      <c r="C166" s="174"/>
      <c r="D166" s="174"/>
      <c r="E166" s="202" t="str">
        <f>E155</f>
        <v>〇曜日</v>
      </c>
      <c r="F166" s="204" t="str">
        <f>F144</f>
        <v>甲州　花子</v>
      </c>
      <c r="G166" s="175"/>
      <c r="H166" s="175"/>
      <c r="I166" s="205" t="str">
        <f>I155</f>
        <v>月曜日</v>
      </c>
      <c r="J166" s="293" t="str">
        <f>J144</f>
        <v>笛吹　次郎</v>
      </c>
      <c r="K166" s="293"/>
      <c r="L166" s="293"/>
      <c r="M166" s="294" t="str">
        <f>M155</f>
        <v>火曜日</v>
      </c>
      <c r="N166" s="176" t="str">
        <f>N144</f>
        <v>吉田　三郎</v>
      </c>
      <c r="O166" s="176"/>
      <c r="P166" s="176"/>
      <c r="Q166" s="177" t="str">
        <f>Q155</f>
        <v>火曜日</v>
      </c>
      <c r="R166" s="298" t="str">
        <f>R144</f>
        <v>富士　さくら</v>
      </c>
      <c r="S166" s="299"/>
      <c r="T166" s="299"/>
      <c r="U166" s="300" t="str">
        <f>U155</f>
        <v>水曜日</v>
      </c>
      <c r="V166" s="304" t="str">
        <f>V144</f>
        <v>大月　四郎</v>
      </c>
      <c r="W166" s="304"/>
      <c r="X166" s="304"/>
      <c r="Y166" s="305" t="str">
        <f>Y155</f>
        <v>木曜日</v>
      </c>
      <c r="Z166" s="178"/>
      <c r="AA166" s="179"/>
      <c r="AB166" s="179"/>
      <c r="AC166" s="180" t="s">
        <v>7</v>
      </c>
      <c r="AD166" s="181"/>
      <c r="FQ166" s="94"/>
      <c r="FR166" s="94"/>
      <c r="FS166" s="94"/>
      <c r="FT166" s="94"/>
      <c r="FU166" s="94"/>
      <c r="FV166" s="94"/>
      <c r="FW166" s="94"/>
      <c r="FX166" s="94"/>
    </row>
    <row r="167" spans="1:180" ht="14.25" customHeight="1" x14ac:dyDescent="0.2">
      <c r="A167" s="200"/>
      <c r="B167" s="22" t="str">
        <f>B145</f>
        <v>山梨中</v>
      </c>
      <c r="C167" s="22"/>
      <c r="D167" s="22"/>
      <c r="E167" s="165">
        <f>E156+7</f>
        <v>46216</v>
      </c>
      <c r="F167" s="206" t="str">
        <f>F145</f>
        <v>山梨中</v>
      </c>
      <c r="G167" s="23"/>
      <c r="H167" s="23"/>
      <c r="I167" s="207">
        <f>I156+7</f>
        <v>46216</v>
      </c>
      <c r="J167" s="203" t="str">
        <f>J145</f>
        <v>笛吹中</v>
      </c>
      <c r="K167" s="23"/>
      <c r="L167" s="23"/>
      <c r="M167" s="4">
        <f>M156+7</f>
        <v>46217</v>
      </c>
      <c r="N167" s="23" t="str">
        <f>N145</f>
        <v>笛吹中</v>
      </c>
      <c r="O167" s="23"/>
      <c r="P167" s="23"/>
      <c r="Q167" s="4">
        <f>Q156+7</f>
        <v>46217</v>
      </c>
      <c r="R167" s="206" t="str">
        <f>R145</f>
        <v>富士中</v>
      </c>
      <c r="S167" s="23"/>
      <c r="T167" s="23"/>
      <c r="U167" s="207">
        <f>U156+7</f>
        <v>46218</v>
      </c>
      <c r="V167" s="203" t="str">
        <f>V145</f>
        <v>大月中</v>
      </c>
      <c r="W167" s="23"/>
      <c r="X167" s="23"/>
      <c r="Y167" s="4">
        <f>Y156+7</f>
        <v>46219</v>
      </c>
      <c r="Z167" s="24" t="str">
        <f>Z24</f>
        <v>○○学校</v>
      </c>
      <c r="AA167" s="23"/>
      <c r="AB167" s="23"/>
      <c r="AC167" s="4">
        <f>AC156+7</f>
        <v>46220</v>
      </c>
      <c r="AD167" s="86"/>
      <c r="FQ167" s="94"/>
      <c r="FR167" s="94"/>
      <c r="FS167" s="94"/>
      <c r="FT167" s="94"/>
      <c r="FU167" s="94"/>
      <c r="FV167" s="94"/>
      <c r="FW167" s="94"/>
      <c r="FX167" s="94"/>
    </row>
    <row r="168" spans="1:180" ht="15" customHeight="1" x14ac:dyDescent="0.2">
      <c r="A168" s="102" t="s">
        <v>10</v>
      </c>
      <c r="B168" s="25" t="s">
        <v>150</v>
      </c>
      <c r="C168" s="1" t="s">
        <v>151</v>
      </c>
      <c r="D168" s="191"/>
      <c r="E168" s="2" t="s">
        <v>152</v>
      </c>
      <c r="F168" s="208" t="s">
        <v>150</v>
      </c>
      <c r="G168" s="1" t="s">
        <v>151</v>
      </c>
      <c r="H168" s="191" t="s">
        <v>52</v>
      </c>
      <c r="I168" s="209" t="s">
        <v>152</v>
      </c>
      <c r="J168" s="25" t="s">
        <v>150</v>
      </c>
      <c r="K168" s="1" t="s">
        <v>151</v>
      </c>
      <c r="L168" s="191" t="s">
        <v>52</v>
      </c>
      <c r="M168" s="6" t="s">
        <v>152</v>
      </c>
      <c r="N168" s="25" t="s">
        <v>150</v>
      </c>
      <c r="O168" s="1" t="s">
        <v>151</v>
      </c>
      <c r="P168" s="191" t="s">
        <v>52</v>
      </c>
      <c r="Q168" s="2" t="s">
        <v>152</v>
      </c>
      <c r="R168" s="208" t="s">
        <v>150</v>
      </c>
      <c r="S168" s="1" t="s">
        <v>151</v>
      </c>
      <c r="T168" s="191" t="s">
        <v>52</v>
      </c>
      <c r="U168" s="209" t="s">
        <v>152</v>
      </c>
      <c r="V168" s="25" t="s">
        <v>150</v>
      </c>
      <c r="W168" s="1" t="s">
        <v>151</v>
      </c>
      <c r="X168" s="191" t="s">
        <v>52</v>
      </c>
      <c r="Y168" s="6" t="s">
        <v>152</v>
      </c>
      <c r="Z168" s="5" t="s">
        <v>150</v>
      </c>
      <c r="AA168" s="1" t="s">
        <v>151</v>
      </c>
      <c r="AB168" s="2"/>
      <c r="AC168" s="6" t="s">
        <v>152</v>
      </c>
      <c r="AD168" s="91" t="s">
        <v>153</v>
      </c>
      <c r="FQ168" s="94"/>
      <c r="FR168" s="94"/>
      <c r="FS168" s="94"/>
      <c r="FT168" s="94"/>
      <c r="FU168" s="94"/>
      <c r="FV168" s="94"/>
      <c r="FW168" s="94"/>
      <c r="FX168" s="94"/>
    </row>
    <row r="169" spans="1:180" ht="30" customHeight="1" x14ac:dyDescent="0.2">
      <c r="A169" s="102">
        <v>1</v>
      </c>
      <c r="B169" s="420"/>
      <c r="C169" s="55"/>
      <c r="D169" s="55"/>
      <c r="E169" s="421"/>
      <c r="F169" s="208"/>
      <c r="G169" s="1"/>
      <c r="H169" s="2"/>
      <c r="I169" s="210"/>
      <c r="J169" s="25"/>
      <c r="K169" s="1"/>
      <c r="L169" s="2"/>
      <c r="M169" s="7"/>
      <c r="N169" s="5"/>
      <c r="O169" s="1"/>
      <c r="P169" s="2"/>
      <c r="Q169" s="186"/>
      <c r="R169" s="208"/>
      <c r="S169" s="1"/>
      <c r="T169" s="2"/>
      <c r="U169" s="210"/>
      <c r="V169" s="25"/>
      <c r="W169" s="1"/>
      <c r="X169" s="2"/>
      <c r="Y169" s="7"/>
      <c r="Z169" s="5"/>
      <c r="AA169" s="1"/>
      <c r="AB169" s="2"/>
      <c r="AC169" s="234"/>
      <c r="AD169" s="91">
        <v>1</v>
      </c>
      <c r="FQ169" s="94"/>
      <c r="FR169" s="94"/>
      <c r="FS169" s="94"/>
      <c r="FT169" s="94"/>
      <c r="FU169" s="94"/>
      <c r="FV169" s="94"/>
      <c r="FW169" s="94"/>
      <c r="FX169" s="94"/>
    </row>
    <row r="170" spans="1:180" s="15" customFormat="1" ht="30" customHeight="1" x14ac:dyDescent="0.2">
      <c r="A170" s="103">
        <v>2</v>
      </c>
      <c r="B170" s="422"/>
      <c r="C170" s="58"/>
      <c r="D170" s="58"/>
      <c r="E170" s="423"/>
      <c r="F170" s="211"/>
      <c r="G170" s="12"/>
      <c r="H170" s="10"/>
      <c r="I170" s="212"/>
      <c r="J170" s="26"/>
      <c r="K170" s="12"/>
      <c r="L170" s="10"/>
      <c r="M170" s="14"/>
      <c r="N170" s="11"/>
      <c r="O170" s="12"/>
      <c r="P170" s="10"/>
      <c r="Q170" s="14"/>
      <c r="R170" s="211"/>
      <c r="S170" s="12"/>
      <c r="T170" s="10"/>
      <c r="U170" s="212"/>
      <c r="V170" s="26"/>
      <c r="W170" s="12"/>
      <c r="X170" s="10"/>
      <c r="Y170" s="14"/>
      <c r="Z170" s="11"/>
      <c r="AA170" s="12"/>
      <c r="AB170" s="10"/>
      <c r="AC170" s="13"/>
      <c r="AD170" s="92">
        <v>2</v>
      </c>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c r="CZ170" s="94"/>
      <c r="DA170" s="94"/>
      <c r="DB170" s="94"/>
      <c r="DC170" s="94"/>
      <c r="DD170" s="94"/>
      <c r="DE170" s="94"/>
      <c r="DF170" s="94"/>
      <c r="DG170" s="94"/>
      <c r="DH170" s="94"/>
      <c r="DI170" s="94"/>
      <c r="DJ170" s="94"/>
      <c r="DK170" s="94"/>
      <c r="DL170" s="94"/>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94"/>
      <c r="FR170" s="94"/>
      <c r="FS170" s="94"/>
      <c r="FT170" s="94"/>
      <c r="FU170" s="94"/>
      <c r="FV170" s="94"/>
      <c r="FW170" s="94"/>
      <c r="FX170" s="94"/>
    </row>
    <row r="171" spans="1:180" ht="30" customHeight="1" x14ac:dyDescent="0.2">
      <c r="A171" s="102">
        <v>3</v>
      </c>
      <c r="B171" s="420"/>
      <c r="C171" s="55"/>
      <c r="D171" s="55"/>
      <c r="E171" s="424"/>
      <c r="F171" s="208"/>
      <c r="G171" s="1"/>
      <c r="H171" s="2"/>
      <c r="I171" s="210"/>
      <c r="J171" s="25"/>
      <c r="K171" s="1"/>
      <c r="L171" s="2"/>
      <c r="M171" s="7"/>
      <c r="N171" s="5"/>
      <c r="O171" s="1"/>
      <c r="P171" s="2"/>
      <c r="Q171" s="7"/>
      <c r="R171" s="208"/>
      <c r="S171" s="1"/>
      <c r="T171" s="2"/>
      <c r="U171" s="210"/>
      <c r="V171" s="25"/>
      <c r="W171" s="1"/>
      <c r="X171" s="2"/>
      <c r="Y171" s="7"/>
      <c r="Z171" s="5"/>
      <c r="AA171" s="1"/>
      <c r="AB171" s="2"/>
      <c r="AC171" s="6"/>
      <c r="AD171" s="91">
        <v>3</v>
      </c>
      <c r="FQ171" s="94"/>
      <c r="FR171" s="94"/>
      <c r="FS171" s="94"/>
      <c r="FT171" s="94"/>
      <c r="FU171" s="94"/>
      <c r="FV171" s="94"/>
      <c r="FW171" s="94"/>
      <c r="FX171" s="94"/>
    </row>
    <row r="172" spans="1:180" s="15" customFormat="1" ht="30" customHeight="1" x14ac:dyDescent="0.2">
      <c r="A172" s="103">
        <v>4</v>
      </c>
      <c r="B172" s="422"/>
      <c r="C172" s="58"/>
      <c r="D172" s="58"/>
      <c r="E172" s="423"/>
      <c r="F172" s="211"/>
      <c r="G172" s="12"/>
      <c r="H172" s="10"/>
      <c r="I172" s="212"/>
      <c r="J172" s="26"/>
      <c r="K172" s="12"/>
      <c r="L172" s="10"/>
      <c r="M172" s="14"/>
      <c r="N172" s="11"/>
      <c r="O172" s="12"/>
      <c r="P172" s="10"/>
      <c r="Q172" s="233"/>
      <c r="R172" s="211"/>
      <c r="S172" s="12"/>
      <c r="T172" s="10"/>
      <c r="U172" s="212"/>
      <c r="V172" s="26"/>
      <c r="W172" s="12"/>
      <c r="X172" s="10"/>
      <c r="Y172" s="14"/>
      <c r="Z172" s="11"/>
      <c r="AA172" s="12"/>
      <c r="AB172" s="10"/>
      <c r="AC172" s="13"/>
      <c r="AD172" s="92">
        <v>4</v>
      </c>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row>
    <row r="173" spans="1:180" ht="30" customHeight="1" x14ac:dyDescent="0.2">
      <c r="A173" s="102">
        <v>5</v>
      </c>
      <c r="B173" s="420"/>
      <c r="C173" s="55"/>
      <c r="D173" s="55"/>
      <c r="E173" s="424"/>
      <c r="F173" s="208"/>
      <c r="G173" s="1"/>
      <c r="H173" s="2"/>
      <c r="I173" s="213"/>
      <c r="J173" s="25"/>
      <c r="K173" s="1"/>
      <c r="L173" s="2"/>
      <c r="M173" s="7"/>
      <c r="N173" s="5"/>
      <c r="O173" s="1"/>
      <c r="P173" s="2"/>
      <c r="Q173" s="7"/>
      <c r="R173" s="208"/>
      <c r="S173" s="1"/>
      <c r="T173" s="2"/>
      <c r="U173" s="213"/>
      <c r="V173" s="25"/>
      <c r="W173" s="1"/>
      <c r="X173" s="2"/>
      <c r="Y173" s="7"/>
      <c r="Z173" s="5"/>
      <c r="AA173" s="1"/>
      <c r="AB173" s="2"/>
      <c r="AC173" s="6"/>
      <c r="AD173" s="91">
        <v>5</v>
      </c>
      <c r="FQ173" s="94"/>
      <c r="FR173" s="94"/>
      <c r="FS173" s="94"/>
      <c r="FT173" s="94"/>
      <c r="FU173" s="94"/>
      <c r="FV173" s="94"/>
      <c r="FW173" s="94"/>
      <c r="FX173" s="94"/>
    </row>
    <row r="174" spans="1:180" s="15" customFormat="1" ht="30" customHeight="1" x14ac:dyDescent="0.2">
      <c r="A174" s="103">
        <v>6</v>
      </c>
      <c r="B174" s="422"/>
      <c r="C174" s="58"/>
      <c r="D174" s="58"/>
      <c r="E174" s="425"/>
      <c r="F174" s="211"/>
      <c r="G174" s="12"/>
      <c r="H174" s="10"/>
      <c r="I174" s="212"/>
      <c r="J174" s="26"/>
      <c r="K174" s="12"/>
      <c r="L174" s="10"/>
      <c r="M174" s="14"/>
      <c r="N174" s="11"/>
      <c r="O174" s="12"/>
      <c r="P174" s="10"/>
      <c r="Q174" s="13"/>
      <c r="R174" s="211"/>
      <c r="S174" s="12"/>
      <c r="T174" s="10"/>
      <c r="U174" s="212"/>
      <c r="V174" s="26"/>
      <c r="W174" s="12"/>
      <c r="X174" s="10"/>
      <c r="Y174" s="14"/>
      <c r="Z174" s="11"/>
      <c r="AA174" s="12"/>
      <c r="AB174" s="10"/>
      <c r="AC174" s="13"/>
      <c r="AD174" s="92">
        <v>6</v>
      </c>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row>
    <row r="175" spans="1:180" ht="30" customHeight="1" thickBot="1" x14ac:dyDescent="0.25">
      <c r="A175" s="102" t="s">
        <v>8</v>
      </c>
      <c r="B175" s="420"/>
      <c r="C175" s="55"/>
      <c r="D175" s="55"/>
      <c r="E175" s="424"/>
      <c r="F175" s="214"/>
      <c r="G175" s="36"/>
      <c r="H175" s="41"/>
      <c r="I175" s="215"/>
      <c r="J175" s="38"/>
      <c r="K175" s="36"/>
      <c r="L175" s="41"/>
      <c r="M175" s="37"/>
      <c r="N175" s="35"/>
      <c r="O175" s="36"/>
      <c r="P175" s="41"/>
      <c r="Q175" s="37"/>
      <c r="R175" s="214"/>
      <c r="S175" s="36"/>
      <c r="T175" s="41"/>
      <c r="U175" s="215"/>
      <c r="V175" s="38"/>
      <c r="W175" s="36"/>
      <c r="X175" s="41"/>
      <c r="Y175" s="37"/>
      <c r="Z175" s="35"/>
      <c r="AA175" s="36"/>
      <c r="AB175" s="41"/>
      <c r="AC175" s="40"/>
      <c r="AD175" s="91" t="s">
        <v>154</v>
      </c>
      <c r="FQ175" s="94"/>
      <c r="FR175" s="94"/>
      <c r="FS175" s="94"/>
      <c r="FT175" s="94"/>
      <c r="FU175" s="94"/>
      <c r="FV175" s="94"/>
      <c r="FW175" s="94"/>
      <c r="FX175" s="94"/>
    </row>
    <row r="176" spans="1:180" ht="13.5" customHeight="1" thickTop="1" thickBot="1" x14ac:dyDescent="0.25">
      <c r="A176" s="201" t="s">
        <v>9</v>
      </c>
      <c r="B176" s="52">
        <f>SUM(B169:B175)</f>
        <v>0</v>
      </c>
      <c r="C176" s="43">
        <f>SUM(C169:C175)</f>
        <v>0</v>
      </c>
      <c r="D176" s="51"/>
      <c r="E176" s="51"/>
      <c r="F176" s="248">
        <f>SUM(F169:F175)</f>
        <v>0</v>
      </c>
      <c r="G176" s="224">
        <f>SUM(G169:G175)</f>
        <v>0</v>
      </c>
      <c r="H176" s="224"/>
      <c r="I176" s="246"/>
      <c r="J176" s="52">
        <f>SUM(J169:J175)</f>
        <v>0</v>
      </c>
      <c r="K176" s="43">
        <f>SUM(K169:K175)</f>
        <v>0</v>
      </c>
      <c r="L176" s="51"/>
      <c r="M176" s="44"/>
      <c r="N176" s="52">
        <f>SUM(N169:N175)</f>
        <v>0</v>
      </c>
      <c r="O176" s="43">
        <f>SUM(O169:O175)</f>
        <v>0</v>
      </c>
      <c r="P176" s="51"/>
      <c r="Q176" s="51"/>
      <c r="R176" s="249">
        <f>SUM(R169:R175)</f>
        <v>0</v>
      </c>
      <c r="S176" s="216">
        <f>SUM(S169:S175)</f>
        <v>0</v>
      </c>
      <c r="T176" s="217"/>
      <c r="U176" s="218"/>
      <c r="V176" s="52">
        <f>SUM(V169:V175)</f>
        <v>0</v>
      </c>
      <c r="W176" s="43">
        <f>SUM(W169:W175)</f>
        <v>0</v>
      </c>
      <c r="X176" s="51"/>
      <c r="Y176" s="44"/>
      <c r="Z176" s="42">
        <f>SUM(Z169:Z175)</f>
        <v>0</v>
      </c>
      <c r="AA176" s="43">
        <f>SUM(AA169:AA175)</f>
        <v>0</v>
      </c>
      <c r="AB176" s="51"/>
      <c r="AC176" s="44"/>
      <c r="AD176" s="87"/>
      <c r="FQ176" s="94"/>
      <c r="FR176" s="94"/>
      <c r="FS176" s="94"/>
      <c r="FT176" s="94"/>
      <c r="FU176" s="94"/>
      <c r="FV176" s="94"/>
      <c r="FW176" s="94"/>
      <c r="FX176" s="94"/>
    </row>
    <row r="177" spans="1:180" ht="15" customHeight="1" x14ac:dyDescent="0.2">
      <c r="A177" s="199" t="s">
        <v>48</v>
      </c>
      <c r="B177" s="174" t="str">
        <f>$B$1</f>
        <v>山梨　太郎</v>
      </c>
      <c r="C177" s="174"/>
      <c r="D177" s="174"/>
      <c r="E177" s="202" t="str">
        <f>E166</f>
        <v>〇曜日</v>
      </c>
      <c r="F177" s="204" t="str">
        <f>F155</f>
        <v>甲州　花子</v>
      </c>
      <c r="G177" s="175"/>
      <c r="H177" s="175"/>
      <c r="I177" s="205" t="str">
        <f>I166</f>
        <v>月曜日</v>
      </c>
      <c r="J177" s="293" t="str">
        <f>J155</f>
        <v>笛吹　次郎</v>
      </c>
      <c r="K177" s="293"/>
      <c r="L177" s="293"/>
      <c r="M177" s="294" t="str">
        <f>M166</f>
        <v>火曜日</v>
      </c>
      <c r="N177" s="176" t="str">
        <f>N155</f>
        <v>吉田　三郎</v>
      </c>
      <c r="O177" s="176"/>
      <c r="P177" s="176"/>
      <c r="Q177" s="177" t="str">
        <f>Q166</f>
        <v>火曜日</v>
      </c>
      <c r="R177" s="298" t="str">
        <f>R155</f>
        <v>富士　さくら</v>
      </c>
      <c r="S177" s="299"/>
      <c r="T177" s="299"/>
      <c r="U177" s="300" t="str">
        <f>U166</f>
        <v>水曜日</v>
      </c>
      <c r="V177" s="304" t="str">
        <f>V155</f>
        <v>大月　四郎</v>
      </c>
      <c r="W177" s="304"/>
      <c r="X177" s="304"/>
      <c r="Y177" s="305" t="str">
        <f>Y166</f>
        <v>木曜日</v>
      </c>
      <c r="Z177" s="178"/>
      <c r="AA177" s="179"/>
      <c r="AB177" s="179"/>
      <c r="AC177" s="180" t="s">
        <v>7</v>
      </c>
      <c r="AD177" s="181"/>
      <c r="FQ177" s="94"/>
      <c r="FR177" s="94"/>
      <c r="FS177" s="94"/>
      <c r="FT177" s="94"/>
      <c r="FU177" s="94"/>
      <c r="FV177" s="94"/>
      <c r="FW177" s="94"/>
      <c r="FX177" s="94"/>
    </row>
    <row r="178" spans="1:180" ht="14.25" customHeight="1" x14ac:dyDescent="0.2">
      <c r="A178" s="200"/>
      <c r="B178" s="22" t="str">
        <f>B156</f>
        <v>山梨中</v>
      </c>
      <c r="C178" s="22"/>
      <c r="D178" s="22"/>
      <c r="E178" s="165">
        <f>E167+7</f>
        <v>46223</v>
      </c>
      <c r="F178" s="206" t="str">
        <f>F156</f>
        <v>山梨中</v>
      </c>
      <c r="G178" s="23"/>
      <c r="H178" s="23"/>
      <c r="I178" s="207">
        <f>I167+7</f>
        <v>46223</v>
      </c>
      <c r="J178" s="203" t="str">
        <f>J156</f>
        <v>笛吹中</v>
      </c>
      <c r="K178" s="23"/>
      <c r="L178" s="23"/>
      <c r="M178" s="4">
        <f>M167+7</f>
        <v>46224</v>
      </c>
      <c r="N178" s="23" t="str">
        <f>N156</f>
        <v>笛吹中</v>
      </c>
      <c r="O178" s="23"/>
      <c r="P178" s="23"/>
      <c r="Q178" s="4">
        <f>Q167+7</f>
        <v>46224</v>
      </c>
      <c r="R178" s="206" t="str">
        <f>R156</f>
        <v>富士中</v>
      </c>
      <c r="S178" s="23"/>
      <c r="T178" s="23"/>
      <c r="U178" s="207">
        <f>U167+7</f>
        <v>46225</v>
      </c>
      <c r="V178" s="203" t="str">
        <f>V156</f>
        <v>大月中</v>
      </c>
      <c r="W178" s="23"/>
      <c r="X178" s="23"/>
      <c r="Y178" s="4">
        <f>Y167+7</f>
        <v>46226</v>
      </c>
      <c r="Z178" s="24" t="str">
        <f>Z35</f>
        <v>○○学校</v>
      </c>
      <c r="AA178" s="23"/>
      <c r="AB178" s="23"/>
      <c r="AC178" s="4">
        <f>AC167+7</f>
        <v>46227</v>
      </c>
      <c r="AD178" s="86"/>
      <c r="FQ178" s="94"/>
      <c r="FR178" s="94"/>
      <c r="FS178" s="94"/>
      <c r="FT178" s="94"/>
      <c r="FU178" s="94"/>
      <c r="FV178" s="94"/>
      <c r="FW178" s="94"/>
      <c r="FX178" s="94"/>
    </row>
    <row r="179" spans="1:180" ht="15" customHeight="1" x14ac:dyDescent="0.2">
      <c r="A179" s="102" t="s">
        <v>10</v>
      </c>
      <c r="B179" s="25" t="s">
        <v>150</v>
      </c>
      <c r="C179" s="1" t="s">
        <v>151</v>
      </c>
      <c r="D179" s="191" t="s">
        <v>52</v>
      </c>
      <c r="E179" s="2" t="s">
        <v>152</v>
      </c>
      <c r="F179" s="208" t="s">
        <v>150</v>
      </c>
      <c r="G179" s="1" t="s">
        <v>151</v>
      </c>
      <c r="H179" s="191" t="s">
        <v>52</v>
      </c>
      <c r="I179" s="209" t="s">
        <v>152</v>
      </c>
      <c r="J179" s="25" t="s">
        <v>150</v>
      </c>
      <c r="K179" s="1" t="s">
        <v>151</v>
      </c>
      <c r="L179" s="191" t="s">
        <v>52</v>
      </c>
      <c r="M179" s="6" t="s">
        <v>152</v>
      </c>
      <c r="N179" s="25" t="s">
        <v>150</v>
      </c>
      <c r="O179" s="1" t="s">
        <v>151</v>
      </c>
      <c r="P179" s="191" t="s">
        <v>52</v>
      </c>
      <c r="Q179" s="2" t="s">
        <v>152</v>
      </c>
      <c r="R179" s="208" t="s">
        <v>150</v>
      </c>
      <c r="S179" s="1" t="s">
        <v>151</v>
      </c>
      <c r="T179" s="191" t="s">
        <v>52</v>
      </c>
      <c r="U179" s="209" t="s">
        <v>152</v>
      </c>
      <c r="V179" s="25" t="s">
        <v>150</v>
      </c>
      <c r="W179" s="1" t="s">
        <v>151</v>
      </c>
      <c r="X179" s="191" t="s">
        <v>52</v>
      </c>
      <c r="Y179" s="6" t="s">
        <v>152</v>
      </c>
      <c r="Z179" s="5" t="s">
        <v>150</v>
      </c>
      <c r="AA179" s="1" t="s">
        <v>151</v>
      </c>
      <c r="AB179" s="2"/>
      <c r="AC179" s="6" t="s">
        <v>152</v>
      </c>
      <c r="AD179" s="91" t="s">
        <v>153</v>
      </c>
      <c r="FQ179" s="94"/>
      <c r="FR179" s="94"/>
      <c r="FS179" s="94"/>
      <c r="FT179" s="94"/>
      <c r="FU179" s="94"/>
      <c r="FV179" s="94"/>
      <c r="FW179" s="94"/>
      <c r="FX179" s="94"/>
    </row>
    <row r="180" spans="1:180" ht="30" customHeight="1" x14ac:dyDescent="0.2">
      <c r="A180" s="102">
        <v>1</v>
      </c>
      <c r="B180" s="208"/>
      <c r="C180" s="1"/>
      <c r="D180" s="1"/>
      <c r="E180" s="251"/>
      <c r="F180" s="208"/>
      <c r="G180" s="1"/>
      <c r="H180" s="2"/>
      <c r="I180" s="210"/>
      <c r="J180" s="25"/>
      <c r="K180" s="1"/>
      <c r="L180" s="2"/>
      <c r="M180" s="7"/>
      <c r="N180" s="5"/>
      <c r="O180" s="1"/>
      <c r="P180" s="2"/>
      <c r="Q180" s="186"/>
      <c r="R180" s="208"/>
      <c r="S180" s="1"/>
      <c r="T180" s="2"/>
      <c r="U180" s="210"/>
      <c r="V180" s="25"/>
      <c r="W180" s="1"/>
      <c r="X180" s="2"/>
      <c r="Y180" s="7"/>
      <c r="Z180" s="5"/>
      <c r="AA180" s="1"/>
      <c r="AB180" s="2"/>
      <c r="AC180" s="234"/>
      <c r="AD180" s="91">
        <v>1</v>
      </c>
      <c r="FQ180" s="94"/>
      <c r="FR180" s="94"/>
      <c r="FS180" s="94"/>
      <c r="FT180" s="94"/>
      <c r="FU180" s="94"/>
      <c r="FV180" s="94"/>
      <c r="FW180" s="94"/>
      <c r="FX180" s="94"/>
    </row>
    <row r="181" spans="1:180" s="15" customFormat="1" ht="30" customHeight="1" x14ac:dyDescent="0.2">
      <c r="A181" s="103">
        <v>2</v>
      </c>
      <c r="B181" s="211"/>
      <c r="C181" s="12"/>
      <c r="D181" s="12"/>
      <c r="E181" s="212"/>
      <c r="F181" s="211"/>
      <c r="G181" s="12"/>
      <c r="H181" s="10"/>
      <c r="I181" s="212"/>
      <c r="J181" s="26"/>
      <c r="K181" s="12"/>
      <c r="L181" s="10"/>
      <c r="M181" s="14"/>
      <c r="N181" s="11"/>
      <c r="O181" s="12"/>
      <c r="P181" s="10"/>
      <c r="Q181" s="14"/>
      <c r="R181" s="211"/>
      <c r="S181" s="12"/>
      <c r="T181" s="10"/>
      <c r="U181" s="212"/>
      <c r="V181" s="26"/>
      <c r="W181" s="12"/>
      <c r="X181" s="10"/>
      <c r="Y181" s="14"/>
      <c r="Z181" s="11"/>
      <c r="AA181" s="12"/>
      <c r="AB181" s="10"/>
      <c r="AC181" s="13"/>
      <c r="AD181" s="92">
        <v>2</v>
      </c>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row>
    <row r="182" spans="1:180" ht="30" customHeight="1" x14ac:dyDescent="0.2">
      <c r="A182" s="102">
        <v>3</v>
      </c>
      <c r="B182" s="208"/>
      <c r="C182" s="1"/>
      <c r="D182" s="1"/>
      <c r="E182" s="210"/>
      <c r="F182" s="208"/>
      <c r="G182" s="1"/>
      <c r="H182" s="2"/>
      <c r="I182" s="210"/>
      <c r="J182" s="25"/>
      <c r="K182" s="1"/>
      <c r="L182" s="2"/>
      <c r="M182" s="7"/>
      <c r="N182" s="5"/>
      <c r="O182" s="1"/>
      <c r="P182" s="2"/>
      <c r="Q182" s="7"/>
      <c r="R182" s="208"/>
      <c r="S182" s="1"/>
      <c r="T182" s="2"/>
      <c r="U182" s="210"/>
      <c r="V182" s="25"/>
      <c r="W182" s="1"/>
      <c r="X182" s="2"/>
      <c r="Y182" s="7"/>
      <c r="Z182" s="5"/>
      <c r="AA182" s="1"/>
      <c r="AB182" s="2"/>
      <c r="AC182" s="6"/>
      <c r="AD182" s="91">
        <v>3</v>
      </c>
      <c r="FQ182" s="94"/>
      <c r="FR182" s="94"/>
      <c r="FS182" s="94"/>
      <c r="FT182" s="94"/>
      <c r="FU182" s="94"/>
      <c r="FV182" s="94"/>
      <c r="FW182" s="94"/>
      <c r="FX182" s="94"/>
    </row>
    <row r="183" spans="1:180" s="15" customFormat="1" ht="30" customHeight="1" x14ac:dyDescent="0.2">
      <c r="A183" s="103">
        <v>4</v>
      </c>
      <c r="B183" s="211"/>
      <c r="C183" s="12"/>
      <c r="D183" s="12"/>
      <c r="E183" s="212"/>
      <c r="F183" s="211"/>
      <c r="G183" s="12"/>
      <c r="H183" s="10"/>
      <c r="I183" s="212"/>
      <c r="J183" s="26"/>
      <c r="K183" s="12"/>
      <c r="L183" s="10"/>
      <c r="M183" s="14"/>
      <c r="N183" s="11"/>
      <c r="O183" s="12"/>
      <c r="P183" s="10"/>
      <c r="Q183" s="233"/>
      <c r="R183" s="211"/>
      <c r="S183" s="12"/>
      <c r="T183" s="10"/>
      <c r="U183" s="212"/>
      <c r="V183" s="26"/>
      <c r="W183" s="12"/>
      <c r="X183" s="10"/>
      <c r="Y183" s="14"/>
      <c r="Z183" s="11"/>
      <c r="AA183" s="12"/>
      <c r="AB183" s="10"/>
      <c r="AC183" s="13"/>
      <c r="AD183" s="92">
        <v>4</v>
      </c>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row>
    <row r="184" spans="1:180" ht="30" customHeight="1" x14ac:dyDescent="0.2">
      <c r="A184" s="102">
        <v>5</v>
      </c>
      <c r="B184" s="208"/>
      <c r="C184" s="1"/>
      <c r="D184" s="1"/>
      <c r="E184" s="210"/>
      <c r="F184" s="208"/>
      <c r="G184" s="1"/>
      <c r="H184" s="2"/>
      <c r="I184" s="213"/>
      <c r="J184" s="25"/>
      <c r="K184" s="1"/>
      <c r="L184" s="2"/>
      <c r="M184" s="7"/>
      <c r="N184" s="5"/>
      <c r="O184" s="1"/>
      <c r="P184" s="2"/>
      <c r="Q184" s="7"/>
      <c r="R184" s="208"/>
      <c r="S184" s="1"/>
      <c r="T184" s="2"/>
      <c r="U184" s="213"/>
      <c r="V184" s="25"/>
      <c r="W184" s="1"/>
      <c r="X184" s="2"/>
      <c r="Y184" s="7"/>
      <c r="Z184" s="5"/>
      <c r="AA184" s="1"/>
      <c r="AB184" s="2"/>
      <c r="AC184" s="6"/>
      <c r="AD184" s="91">
        <v>5</v>
      </c>
      <c r="FQ184" s="94"/>
      <c r="FR184" s="94"/>
      <c r="FS184" s="94"/>
      <c r="FT184" s="94"/>
      <c r="FU184" s="94"/>
      <c r="FV184" s="94"/>
      <c r="FW184" s="94"/>
      <c r="FX184" s="94"/>
    </row>
    <row r="185" spans="1:180" s="15" customFormat="1" ht="30" customHeight="1" x14ac:dyDescent="0.2">
      <c r="A185" s="103">
        <v>6</v>
      </c>
      <c r="B185" s="211"/>
      <c r="C185" s="12"/>
      <c r="D185" s="12"/>
      <c r="E185" s="250"/>
      <c r="F185" s="211"/>
      <c r="G185" s="12"/>
      <c r="H185" s="10"/>
      <c r="I185" s="212"/>
      <c r="J185" s="26"/>
      <c r="K185" s="12"/>
      <c r="L185" s="10"/>
      <c r="M185" s="14"/>
      <c r="N185" s="11"/>
      <c r="O185" s="12"/>
      <c r="P185" s="10"/>
      <c r="Q185" s="13"/>
      <c r="R185" s="211"/>
      <c r="S185" s="12"/>
      <c r="T185" s="10"/>
      <c r="U185" s="212"/>
      <c r="V185" s="26"/>
      <c r="W185" s="12"/>
      <c r="X185" s="10"/>
      <c r="Y185" s="14"/>
      <c r="Z185" s="11"/>
      <c r="AA185" s="12"/>
      <c r="AB185" s="10"/>
      <c r="AC185" s="13"/>
      <c r="AD185" s="92">
        <v>6</v>
      </c>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row>
    <row r="186" spans="1:180" ht="30" customHeight="1" thickBot="1" x14ac:dyDescent="0.25">
      <c r="A186" s="102" t="s">
        <v>8</v>
      </c>
      <c r="B186" s="208"/>
      <c r="C186" s="1"/>
      <c r="D186" s="1"/>
      <c r="E186" s="210"/>
      <c r="F186" s="214"/>
      <c r="G186" s="36"/>
      <c r="H186" s="41"/>
      <c r="I186" s="215"/>
      <c r="J186" s="38"/>
      <c r="K186" s="36"/>
      <c r="L186" s="41"/>
      <c r="M186" s="37"/>
      <c r="N186" s="35"/>
      <c r="O186" s="36"/>
      <c r="P186" s="41"/>
      <c r="Q186" s="37"/>
      <c r="R186" s="214"/>
      <c r="S186" s="36"/>
      <c r="T186" s="41"/>
      <c r="U186" s="215"/>
      <c r="V186" s="38"/>
      <c r="W186" s="36"/>
      <c r="X186" s="41"/>
      <c r="Y186" s="37"/>
      <c r="Z186" s="35"/>
      <c r="AA186" s="36"/>
      <c r="AB186" s="41"/>
      <c r="AC186" s="40"/>
      <c r="AD186" s="91" t="s">
        <v>154</v>
      </c>
      <c r="FQ186" s="94"/>
      <c r="FR186" s="94"/>
      <c r="FS186" s="94"/>
      <c r="FT186" s="94"/>
      <c r="FU186" s="94"/>
      <c r="FV186" s="94"/>
      <c r="FW186" s="94"/>
      <c r="FX186" s="94"/>
    </row>
    <row r="187" spans="1:180" ht="13.5" customHeight="1" thickTop="1" thickBot="1" x14ac:dyDescent="0.25">
      <c r="A187" s="201" t="s">
        <v>9</v>
      </c>
      <c r="B187" s="52">
        <f>SUM(B180:B186)</f>
        <v>0</v>
      </c>
      <c r="C187" s="43">
        <f>SUM(C180:C186)</f>
        <v>0</v>
      </c>
      <c r="D187" s="51"/>
      <c r="E187" s="51"/>
      <c r="F187" s="248">
        <f>SUM(F180:F186)</f>
        <v>0</v>
      </c>
      <c r="G187" s="224">
        <f>SUM(G180:G186)</f>
        <v>0</v>
      </c>
      <c r="H187" s="224"/>
      <c r="I187" s="246"/>
      <c r="J187" s="52">
        <f>SUM(J180:J186)</f>
        <v>0</v>
      </c>
      <c r="K187" s="43">
        <f>SUM(K180:K186)</f>
        <v>0</v>
      </c>
      <c r="L187" s="51"/>
      <c r="M187" s="44"/>
      <c r="N187" s="52">
        <f>SUM(N180:N186)</f>
        <v>0</v>
      </c>
      <c r="O187" s="43">
        <f>SUM(O180:O186)</f>
        <v>0</v>
      </c>
      <c r="P187" s="51"/>
      <c r="Q187" s="51"/>
      <c r="R187" s="249">
        <f>SUM(R180:R186)</f>
        <v>0</v>
      </c>
      <c r="S187" s="216">
        <f>SUM(S180:S186)</f>
        <v>0</v>
      </c>
      <c r="T187" s="217"/>
      <c r="U187" s="218"/>
      <c r="V187" s="52">
        <f>SUM(V180:V186)</f>
        <v>0</v>
      </c>
      <c r="W187" s="43">
        <f>SUM(W180:W186)</f>
        <v>0</v>
      </c>
      <c r="X187" s="51"/>
      <c r="Y187" s="44"/>
      <c r="Z187" s="42">
        <f>SUM(Z180:Z186)</f>
        <v>0</v>
      </c>
      <c r="AA187" s="43">
        <f>SUM(AA180:AA186)</f>
        <v>0</v>
      </c>
      <c r="AB187" s="51"/>
      <c r="AC187" s="44"/>
      <c r="AD187" s="87"/>
      <c r="FQ187" s="94"/>
      <c r="FR187" s="94"/>
      <c r="FS187" s="94"/>
      <c r="FT187" s="94"/>
      <c r="FU187" s="94"/>
      <c r="FV187" s="94"/>
      <c r="FW187" s="94"/>
      <c r="FX187" s="94"/>
    </row>
    <row r="188" spans="1:180" ht="15.75" customHeight="1" thickTop="1" x14ac:dyDescent="0.2">
      <c r="F188" s="247"/>
      <c r="I188" s="247"/>
      <c r="W188"/>
      <c r="X188"/>
      <c r="Y188"/>
      <c r="Z188"/>
      <c r="AA188"/>
      <c r="AB188"/>
      <c r="AC188"/>
      <c r="AD188"/>
      <c r="FQ188" s="94"/>
      <c r="FR188" s="94"/>
      <c r="FS188" s="94"/>
      <c r="FT188" s="94"/>
      <c r="FU188" s="94"/>
      <c r="FV188" s="94"/>
      <c r="FW188" s="94"/>
      <c r="FX188" s="94"/>
    </row>
    <row r="189" spans="1:180" ht="13.8" thickBot="1" x14ac:dyDescent="0.25">
      <c r="A189" t="s">
        <v>11</v>
      </c>
      <c r="W189"/>
      <c r="X189"/>
      <c r="Y189"/>
      <c r="Z189"/>
      <c r="AA189"/>
      <c r="AB189"/>
      <c r="AC189"/>
      <c r="AD189"/>
      <c r="FQ189" s="94"/>
      <c r="FR189" s="94"/>
      <c r="FS189" s="94"/>
      <c r="FT189" s="94"/>
      <c r="FU189" s="94"/>
      <c r="FV189" s="94"/>
      <c r="FW189" s="94"/>
      <c r="FX189" s="94"/>
    </row>
    <row r="190" spans="1:180" ht="15" customHeight="1" thickTop="1" x14ac:dyDescent="0.2">
      <c r="B190" s="64" t="str">
        <f>B1</f>
        <v>山梨　太郎</v>
      </c>
      <c r="C190" s="73"/>
      <c r="D190" s="65"/>
      <c r="E190" s="65" t="str">
        <f>E1</f>
        <v>月曜日</v>
      </c>
      <c r="F190" s="75" t="str">
        <f>F1</f>
        <v>甲州　花子</v>
      </c>
      <c r="G190" s="76"/>
      <c r="H190" s="67"/>
      <c r="I190" s="67" t="str">
        <f>I1</f>
        <v>月曜日</v>
      </c>
      <c r="J190" s="295" t="str">
        <f>J1</f>
        <v>笛吹　次郎</v>
      </c>
      <c r="K190" s="296"/>
      <c r="L190" s="297"/>
      <c r="M190" s="297" t="str">
        <f>M1</f>
        <v>火曜日</v>
      </c>
      <c r="N190" s="78" t="str">
        <f>N1</f>
        <v>吉田　三郎</v>
      </c>
      <c r="O190" s="77"/>
      <c r="P190" s="66"/>
      <c r="Q190" s="77" t="str">
        <f>Q1</f>
        <v>火曜日</v>
      </c>
      <c r="R190" s="301" t="str">
        <f>R1</f>
        <v>富士　さくら</v>
      </c>
      <c r="S190" s="302"/>
      <c r="T190" s="303"/>
      <c r="U190" s="303" t="str">
        <f>U1</f>
        <v>水曜日</v>
      </c>
      <c r="V190" s="306" t="str">
        <f>V1</f>
        <v>大月　四郎</v>
      </c>
      <c r="W190" s="307"/>
      <c r="X190" s="308"/>
      <c r="Y190" s="308" t="str">
        <f>Y1</f>
        <v>木曜日</v>
      </c>
      <c r="Z190" s="48"/>
      <c r="AA190"/>
      <c r="AB190"/>
      <c r="AC190"/>
      <c r="AD190"/>
      <c r="FQ190" s="94"/>
      <c r="FR190" s="94"/>
      <c r="FS190" s="94"/>
      <c r="FT190" s="94"/>
      <c r="FU190" s="94"/>
      <c r="FV190" s="94"/>
      <c r="FW190" s="94"/>
      <c r="FX190" s="94"/>
    </row>
    <row r="191" spans="1:180" x14ac:dyDescent="0.2">
      <c r="B191" s="5" t="s">
        <v>0</v>
      </c>
      <c r="C191" s="6" t="s">
        <v>1</v>
      </c>
      <c r="D191" s="145"/>
      <c r="E191" s="192">
        <f>COUNTIF(D$3:D$187,"○")</f>
        <v>13</v>
      </c>
      <c r="F191" s="5" t="s">
        <v>0</v>
      </c>
      <c r="G191" s="6" t="s">
        <v>1</v>
      </c>
      <c r="H191" s="145"/>
      <c r="I191" s="192">
        <f>COUNTIF(H$3:H$187,"○")</f>
        <v>14</v>
      </c>
      <c r="J191" s="5" t="s">
        <v>0</v>
      </c>
      <c r="K191" s="6" t="s">
        <v>1</v>
      </c>
      <c r="L191" s="145"/>
      <c r="M191" s="192">
        <f>COUNTIF(L$3:L$187,"○")</f>
        <v>16</v>
      </c>
      <c r="N191" s="5" t="s">
        <v>0</v>
      </c>
      <c r="O191" s="6" t="s">
        <v>1</v>
      </c>
      <c r="P191" s="145"/>
      <c r="Q191" s="192">
        <f>COUNTIF(P$3:P$187,"○")</f>
        <v>16</v>
      </c>
      <c r="R191" s="5" t="s">
        <v>0</v>
      </c>
      <c r="S191" s="6" t="s">
        <v>1</v>
      </c>
      <c r="T191" s="145"/>
      <c r="U191" s="192">
        <f>COUNTIF(T$3:T$187,"○")</f>
        <v>15</v>
      </c>
      <c r="V191" s="5" t="s">
        <v>0</v>
      </c>
      <c r="W191" s="6" t="s">
        <v>1</v>
      </c>
      <c r="X191" s="145"/>
      <c r="Y191" s="192">
        <f>COUNTIF(X$3:X$187,"○")</f>
        <v>15</v>
      </c>
      <c r="Z191" s="48"/>
      <c r="AA191" s="189" t="s">
        <v>113</v>
      </c>
      <c r="AB191"/>
      <c r="AC191"/>
      <c r="AD191"/>
      <c r="FQ191" s="94"/>
      <c r="FR191" s="94"/>
      <c r="FS191" s="94"/>
      <c r="FT191" s="94"/>
      <c r="FU191" s="94"/>
      <c r="FV191" s="94"/>
      <c r="FW191" s="94"/>
      <c r="FX191" s="94"/>
    </row>
    <row r="192" spans="1:180" ht="13.8" thickBot="1" x14ac:dyDescent="0.25">
      <c r="A192" t="s">
        <v>12</v>
      </c>
      <c r="B192" s="72">
        <f>+B11+B33+B44+B55+B66+B77+B88+B99+B110+B121+B132+B143+B154+B187+B22+B165+B176</f>
        <v>0</v>
      </c>
      <c r="C192" s="74">
        <f>+C11+C33+C44+C55+C66+C77+C88+C99+C110+C121+C132+C143+C154+C187+C22+C165+C176</f>
        <v>0</v>
      </c>
      <c r="D192" s="70"/>
      <c r="E192" s="70"/>
      <c r="F192" s="72">
        <f>+F11+F33+F44+F55+F66+F77+F88+F99+F110+F121+F132+F143+F154+F187+F22+F176+F165</f>
        <v>0</v>
      </c>
      <c r="G192" s="74">
        <f>+G11+G33+G44+G55+G66+G77+G88+G99+G110+G121+G132+G143+G154+G187+G22+G165+G176</f>
        <v>0</v>
      </c>
      <c r="H192" s="70"/>
      <c r="I192" s="70"/>
      <c r="J192" s="72">
        <f>+J11+J33+J44+J55+J66+J77+J88+J99+J110+J121+J132+J143+J154+J187+J22+J176+J165</f>
        <v>0</v>
      </c>
      <c r="K192" s="74">
        <f>+K11+K33+K44+K55+K66+K77+K88+K99+K110+K121+K132+K143+K154+K187+K22+K165+K176</f>
        <v>0</v>
      </c>
      <c r="L192" s="70"/>
      <c r="M192" s="70"/>
      <c r="N192" s="72">
        <f>+N11+N33+N44+N55+N66+N77+N88+N99+N110+N121+N132+N143+N154+N187+N22+N176+N165</f>
        <v>0</v>
      </c>
      <c r="O192" s="74">
        <f>+O11+O33+O44+O55+O66+O77+O88+O99+O110+O121+O132+O143+O154+O187+O22+O165+O176</f>
        <v>0</v>
      </c>
      <c r="P192" s="104"/>
      <c r="Q192" s="71"/>
      <c r="R192" s="72">
        <f>+R11+R33+R44+R55+R66+R77+R88+R99+R110+R121+R132+R143+R154+R187+R22+R176+R165</f>
        <v>0</v>
      </c>
      <c r="S192" s="74">
        <f>+S11+S33+S44+S55+S66+S77+S88+S99+S110+S121+S132+S143+S154+S187+S22+S165+S176</f>
        <v>0</v>
      </c>
      <c r="T192" s="70"/>
      <c r="U192" s="70"/>
      <c r="V192" s="72">
        <f>+V11+V33+V44+V55+V66+V77+V88+V99+V110+V121+V132+V143+V154+V187+V22+V176+V165</f>
        <v>0</v>
      </c>
      <c r="W192" s="74">
        <f>+W11+W33+W44+W55+W66+W77+W88+W99+W110+W121+W132+W143+W154+W187+W22+W165+W176</f>
        <v>0</v>
      </c>
      <c r="X192" s="70"/>
      <c r="Y192" s="70"/>
      <c r="Z192" s="48"/>
      <c r="AA192" s="189" t="s">
        <v>59</v>
      </c>
      <c r="AB192"/>
      <c r="AC192"/>
      <c r="AD192"/>
      <c r="FQ192" s="94"/>
      <c r="FR192" s="94"/>
      <c r="FS192" s="94"/>
      <c r="FT192" s="94"/>
      <c r="FU192" s="94"/>
      <c r="FV192" s="94"/>
      <c r="FW192" s="94"/>
      <c r="FX192" s="94"/>
    </row>
    <row r="193" spans="2:180" ht="14.4" thickTop="1" thickBot="1" x14ac:dyDescent="0.25">
      <c r="B193" s="474">
        <f>SUM(B192,C192)</f>
        <v>0</v>
      </c>
      <c r="C193" s="475"/>
      <c r="D193" s="89"/>
      <c r="F193" s="474">
        <f>SUM(F192,G192)</f>
        <v>0</v>
      </c>
      <c r="G193" s="475"/>
      <c r="H193" s="89"/>
      <c r="J193" s="474">
        <f>SUM(J192,K192)</f>
        <v>0</v>
      </c>
      <c r="K193" s="475"/>
      <c r="L193" s="89"/>
      <c r="N193" s="474">
        <f>SUM(N192,O192)</f>
        <v>0</v>
      </c>
      <c r="O193" s="475"/>
      <c r="P193" s="89"/>
      <c r="R193" s="474">
        <f>SUM(R192,S192)</f>
        <v>0</v>
      </c>
      <c r="S193" s="475"/>
      <c r="T193" s="89"/>
      <c r="V193" s="474">
        <f>SUM(V192,W192)</f>
        <v>0</v>
      </c>
      <c r="W193" s="475"/>
      <c r="X193" s="89"/>
      <c r="Y193"/>
      <c r="Z193"/>
      <c r="AA193" s="189" t="s">
        <v>60</v>
      </c>
      <c r="AB193" s="190"/>
      <c r="AC193" s="190"/>
      <c r="AD193"/>
      <c r="FQ193" s="94"/>
      <c r="FR193" s="94"/>
      <c r="FS193" s="94"/>
      <c r="FT193" s="94"/>
      <c r="FU193" s="94"/>
      <c r="FV193" s="94"/>
      <c r="FW193" s="94"/>
      <c r="FX193" s="94"/>
    </row>
    <row r="194" spans="2:180" ht="13.5" thickTop="1" x14ac:dyDescent="0.2">
      <c r="W194"/>
      <c r="X194"/>
      <c r="Y194"/>
      <c r="Z194"/>
      <c r="AA194"/>
      <c r="AB194"/>
      <c r="AC194"/>
      <c r="AD194"/>
      <c r="FQ194" s="94"/>
      <c r="FR194" s="94"/>
      <c r="FS194" s="94"/>
      <c r="FT194" s="94"/>
      <c r="FU194" s="94"/>
      <c r="FV194" s="94"/>
      <c r="FW194" s="94"/>
      <c r="FX194" s="94"/>
    </row>
    <row r="195" spans="2:180" ht="34.5" customHeight="1" thickBot="1" x14ac:dyDescent="0.25">
      <c r="C195" s="428" t="str">
        <f>B1</f>
        <v>山梨　太郎</v>
      </c>
      <c r="D195" s="428"/>
      <c r="E195" s="428"/>
      <c r="G195" s="476" t="str">
        <f>F1</f>
        <v>甲州　花子</v>
      </c>
      <c r="H195" s="476"/>
      <c r="I195" s="476"/>
      <c r="K195" s="477" t="str">
        <f>J1</f>
        <v>笛吹　次郎</v>
      </c>
      <c r="L195" s="477"/>
      <c r="M195" s="477"/>
      <c r="O195" s="478" t="str">
        <f>N1</f>
        <v>吉田　三郎</v>
      </c>
      <c r="P195" s="478"/>
      <c r="Q195" s="478"/>
      <c r="S195" s="479" t="str">
        <f>R1</f>
        <v>富士　さくら</v>
      </c>
      <c r="T195" s="479"/>
      <c r="U195" s="479"/>
      <c r="W195" s="480" t="str">
        <f>V1</f>
        <v>大月　四郎</v>
      </c>
      <c r="X195" s="480"/>
      <c r="Y195" s="480"/>
      <c r="Z195"/>
      <c r="AA195"/>
      <c r="AB195"/>
      <c r="AC195"/>
      <c r="AD195"/>
      <c r="FQ195" s="94"/>
      <c r="FR195" s="94"/>
      <c r="FS195" s="94"/>
      <c r="FT195" s="94"/>
      <c r="FU195" s="94"/>
      <c r="FV195" s="94"/>
      <c r="FW195" s="94"/>
      <c r="FX195" s="94"/>
    </row>
    <row r="196" spans="2:180" ht="15.75" customHeight="1" x14ac:dyDescent="0.2">
      <c r="C196" s="99"/>
      <c r="D196" s="101" t="s">
        <v>21</v>
      </c>
      <c r="E196" s="100"/>
      <c r="G196" s="98"/>
      <c r="H196" s="101" t="s">
        <v>21</v>
      </c>
      <c r="I196" s="97"/>
      <c r="K196" s="88"/>
      <c r="L196" s="101" t="s">
        <v>21</v>
      </c>
      <c r="M196" s="88"/>
      <c r="O196" s="88"/>
      <c r="P196" s="101" t="s">
        <v>21</v>
      </c>
      <c r="Q196" s="88"/>
      <c r="S196" s="98"/>
      <c r="T196" s="101" t="s">
        <v>21</v>
      </c>
      <c r="U196" s="97"/>
      <c r="W196" s="88"/>
      <c r="X196" s="101" t="s">
        <v>21</v>
      </c>
      <c r="Y196" s="88"/>
      <c r="Z196"/>
      <c r="AA196"/>
      <c r="AB196"/>
      <c r="AC196"/>
      <c r="AD196"/>
      <c r="FQ196" s="94"/>
      <c r="FR196" s="94"/>
      <c r="FS196" s="94"/>
      <c r="FT196" s="94"/>
      <c r="FU196" s="94"/>
      <c r="FV196" s="94"/>
      <c r="FW196" s="94"/>
      <c r="FX196" s="94"/>
    </row>
    <row r="197" spans="2:180" x14ac:dyDescent="0.2">
      <c r="C197" s="309">
        <f>SUM(B11,B22,B33,B44,B55,B66,B77,B88,B99,B110,B121,B132,B143,B154,B165,B187,B176)</f>
        <v>0</v>
      </c>
      <c r="D197" s="316"/>
      <c r="E197" s="310" t="s">
        <v>19</v>
      </c>
      <c r="G197" s="309">
        <f>SUM(F11,F22,F33,F44,F55,F66,F77,F88,F99,F110,F121,F132,F143,F154,F165,F187,F176)</f>
        <v>0</v>
      </c>
      <c r="H197" s="316"/>
      <c r="I197" s="312" t="s">
        <v>19</v>
      </c>
      <c r="K197" s="309">
        <f>SUM(J11,J22,J33,J44,J55,J66,J77,J88,J99,J110,J121,J132,J143,J154,J165,J187,J176)</f>
        <v>0</v>
      </c>
      <c r="L197" s="316"/>
      <c r="M197" s="312" t="s">
        <v>19</v>
      </c>
      <c r="O197" s="309">
        <f>SUM(N11,N22,N33,N44,N55,N66,N77,N88,N99,N110,N121,N132,N143,N154,N165,N187,N176)</f>
        <v>0</v>
      </c>
      <c r="P197" s="316"/>
      <c r="Q197" s="312" t="s">
        <v>19</v>
      </c>
      <c r="S197" s="309">
        <f>SUM(R11,R22,R33,R44,R55,R66,R77,R88,R99,R110,R121,R132,R143,R154,R165,R187,R176)</f>
        <v>0</v>
      </c>
      <c r="T197" s="316"/>
      <c r="U197" s="312" t="s">
        <v>19</v>
      </c>
      <c r="W197" s="309">
        <f>SUM(V11,V22,V33,V44,V55,V66,V77,V88,V99,V110,V121,V132,V143,V154,V165,V187,V176)</f>
        <v>0</v>
      </c>
      <c r="X197" s="316"/>
      <c r="Y197" s="312" t="s">
        <v>19</v>
      </c>
      <c r="Z197"/>
      <c r="AA197"/>
      <c r="AB197"/>
      <c r="AC197"/>
      <c r="AD197"/>
      <c r="FQ197" s="94"/>
      <c r="FR197" s="94"/>
      <c r="FS197" s="94"/>
      <c r="FT197" s="94"/>
      <c r="FU197" s="94"/>
      <c r="FV197" s="94"/>
      <c r="FW197" s="94"/>
      <c r="FX197" s="94"/>
    </row>
    <row r="198" spans="2:180" x14ac:dyDescent="0.2">
      <c r="C198" s="2">
        <f t="shared" ref="C198:C203" si="0">COUNTIF($D$4:$D$186,S209)</f>
        <v>0</v>
      </c>
      <c r="D198" s="271"/>
      <c r="E198" s="272" t="s">
        <v>13</v>
      </c>
      <c r="G198" s="1">
        <f t="shared" ref="G198:G203" si="1">COUNTIF($H$4:$H$186,$S209)</f>
        <v>0</v>
      </c>
      <c r="H198" s="271"/>
      <c r="I198" s="95" t="s">
        <v>13</v>
      </c>
      <c r="K198" s="1">
        <f t="shared" ref="K198:K203" si="2">COUNTIF($L$4:$L$186,$S209)</f>
        <v>0</v>
      </c>
      <c r="L198" s="271"/>
      <c r="M198" s="95" t="s">
        <v>13</v>
      </c>
      <c r="O198" s="1">
        <f t="shared" ref="O198:O203" si="3">COUNTIF($P$4:$P$186,$S209)</f>
        <v>0</v>
      </c>
      <c r="P198" s="271"/>
      <c r="Q198" s="95" t="s">
        <v>13</v>
      </c>
      <c r="S198" s="1">
        <f>COUNTIF($T$4:$T$186,$S209)</f>
        <v>0</v>
      </c>
      <c r="T198" s="271"/>
      <c r="U198" s="95" t="s">
        <v>13</v>
      </c>
      <c r="W198" s="1">
        <f>COUNTIF($X$4:$X$186,$S209)</f>
        <v>0</v>
      </c>
      <c r="X198" s="271"/>
      <c r="Y198" s="95" t="s">
        <v>13</v>
      </c>
      <c r="Z198"/>
      <c r="AA198"/>
      <c r="AB198"/>
      <c r="AC198"/>
      <c r="AD198"/>
      <c r="FQ198" s="94"/>
      <c r="FR198" s="94"/>
      <c r="FS198" s="94"/>
      <c r="FT198" s="94"/>
      <c r="FU198" s="94"/>
      <c r="FV198" s="94"/>
      <c r="FW198" s="94"/>
      <c r="FX198" s="94"/>
    </row>
    <row r="199" spans="2:180" x14ac:dyDescent="0.2">
      <c r="C199" s="2">
        <f t="shared" si="0"/>
        <v>0</v>
      </c>
      <c r="D199" s="271"/>
      <c r="E199" s="272" t="s">
        <v>14</v>
      </c>
      <c r="G199" s="1">
        <f t="shared" si="1"/>
        <v>0</v>
      </c>
      <c r="H199" s="271"/>
      <c r="I199" s="95" t="s">
        <v>14</v>
      </c>
      <c r="K199" s="1">
        <f t="shared" si="2"/>
        <v>0</v>
      </c>
      <c r="L199" s="271"/>
      <c r="M199" s="95" t="s">
        <v>14</v>
      </c>
      <c r="O199" s="1">
        <f t="shared" si="3"/>
        <v>0</v>
      </c>
      <c r="P199" s="271"/>
      <c r="Q199" s="95" t="s">
        <v>14</v>
      </c>
      <c r="S199" s="1">
        <f t="shared" ref="S199" si="4">COUNTIF($T$4:$T$186,$S210)</f>
        <v>0</v>
      </c>
      <c r="T199" s="271"/>
      <c r="U199" s="95" t="s">
        <v>14</v>
      </c>
      <c r="W199" s="1">
        <f t="shared" ref="W199" si="5">COUNTIF($X$4:$X$186,$S210)</f>
        <v>0</v>
      </c>
      <c r="X199" s="271"/>
      <c r="Y199" s="95" t="s">
        <v>14</v>
      </c>
      <c r="Z199"/>
      <c r="AA199"/>
      <c r="AB199"/>
      <c r="AC199"/>
      <c r="AD199"/>
      <c r="FQ199" s="94"/>
      <c r="FR199" s="94"/>
      <c r="FS199" s="94"/>
      <c r="FT199" s="94"/>
      <c r="FU199" s="94"/>
      <c r="FV199" s="94"/>
      <c r="FW199" s="94"/>
      <c r="FX199" s="94"/>
    </row>
    <row r="200" spans="2:180" x14ac:dyDescent="0.2">
      <c r="C200" s="2">
        <f t="shared" si="0"/>
        <v>0</v>
      </c>
      <c r="D200" s="271"/>
      <c r="E200" s="272" t="s">
        <v>97</v>
      </c>
      <c r="G200" s="1">
        <f t="shared" si="1"/>
        <v>0</v>
      </c>
      <c r="H200" s="271"/>
      <c r="I200" s="95" t="s">
        <v>97</v>
      </c>
      <c r="K200" s="1">
        <f t="shared" si="2"/>
        <v>0</v>
      </c>
      <c r="L200" s="271"/>
      <c r="M200" s="95" t="s">
        <v>97</v>
      </c>
      <c r="O200" s="1">
        <f t="shared" si="3"/>
        <v>0</v>
      </c>
      <c r="P200" s="271"/>
      <c r="Q200" s="95" t="s">
        <v>97</v>
      </c>
      <c r="S200" s="1">
        <f>COUNTIF($T$4:$T$186,#REF!)</f>
        <v>0</v>
      </c>
      <c r="T200" s="271"/>
      <c r="U200" s="95" t="s">
        <v>97</v>
      </c>
      <c r="W200" s="1">
        <f>COUNTIF($X$4:$X$186,#REF!)</f>
        <v>0</v>
      </c>
      <c r="X200" s="271"/>
      <c r="Y200" s="95" t="s">
        <v>97</v>
      </c>
      <c r="Z200"/>
      <c r="AA200"/>
      <c r="AB200"/>
      <c r="AC200"/>
      <c r="AD200"/>
      <c r="FQ200" s="94"/>
      <c r="FR200" s="94"/>
      <c r="FS200" s="94"/>
      <c r="FT200" s="94"/>
      <c r="FU200" s="94"/>
      <c r="FV200" s="94"/>
      <c r="FW200" s="94"/>
      <c r="FX200" s="94"/>
    </row>
    <row r="201" spans="2:180" x14ac:dyDescent="0.2">
      <c r="C201" s="2">
        <f t="shared" si="0"/>
        <v>0</v>
      </c>
      <c r="D201" s="271"/>
      <c r="E201" s="272" t="s">
        <v>16</v>
      </c>
      <c r="G201" s="1">
        <f t="shared" si="1"/>
        <v>0</v>
      </c>
      <c r="H201" s="271"/>
      <c r="I201" s="95" t="s">
        <v>16</v>
      </c>
      <c r="K201" s="1">
        <f t="shared" si="2"/>
        <v>0</v>
      </c>
      <c r="L201" s="271"/>
      <c r="M201" s="95" t="s">
        <v>16</v>
      </c>
      <c r="O201" s="1">
        <f t="shared" si="3"/>
        <v>0</v>
      </c>
      <c r="P201" s="271"/>
      <c r="Q201" s="95" t="s">
        <v>16</v>
      </c>
      <c r="S201" s="1">
        <f>COUNTIF($T$4:$T$186,$S211)</f>
        <v>0</v>
      </c>
      <c r="T201" s="271"/>
      <c r="U201" s="95" t="s">
        <v>16</v>
      </c>
      <c r="W201" s="1">
        <f>COUNTIF($X$4:$X$186,$S211)</f>
        <v>0</v>
      </c>
      <c r="X201" s="271"/>
      <c r="Y201" s="95" t="s">
        <v>16</v>
      </c>
      <c r="Z201"/>
      <c r="AA201"/>
      <c r="AB201"/>
      <c r="AC201"/>
      <c r="AD201"/>
      <c r="FQ201" s="94"/>
      <c r="FR201" s="94"/>
      <c r="FS201" s="94"/>
      <c r="FT201" s="94"/>
      <c r="FU201" s="94"/>
      <c r="FV201" s="94"/>
      <c r="FW201" s="94"/>
      <c r="FX201" s="94"/>
    </row>
    <row r="202" spans="2:180" ht="21.6" x14ac:dyDescent="0.2">
      <c r="C202" s="2">
        <f t="shared" si="0"/>
        <v>0</v>
      </c>
      <c r="D202" s="271"/>
      <c r="E202" s="272" t="s">
        <v>17</v>
      </c>
      <c r="G202" s="1">
        <f t="shared" si="1"/>
        <v>0</v>
      </c>
      <c r="H202" s="271"/>
      <c r="I202" s="95" t="s">
        <v>17</v>
      </c>
      <c r="K202" s="1">
        <f t="shared" si="2"/>
        <v>0</v>
      </c>
      <c r="L202" s="271"/>
      <c r="M202" s="95" t="s">
        <v>17</v>
      </c>
      <c r="O202" s="1">
        <f t="shared" si="3"/>
        <v>0</v>
      </c>
      <c r="P202" s="271"/>
      <c r="Q202" s="95" t="s">
        <v>17</v>
      </c>
      <c r="S202" s="1">
        <f>COUNTIF($T$4:$T$186,$S212)</f>
        <v>0</v>
      </c>
      <c r="T202" s="271"/>
      <c r="U202" s="95" t="s">
        <v>17</v>
      </c>
      <c r="W202" s="1">
        <f>COUNTIF($X$4:$X$186,$S212)</f>
        <v>0</v>
      </c>
      <c r="X202" s="271"/>
      <c r="Y202" s="95" t="s">
        <v>17</v>
      </c>
      <c r="Z202"/>
      <c r="AA202"/>
      <c r="AB202"/>
      <c r="AC202"/>
      <c r="AD202"/>
      <c r="FQ202" s="94"/>
      <c r="FR202" s="94"/>
      <c r="FS202" s="94"/>
      <c r="FT202" s="94"/>
      <c r="FU202" s="94"/>
      <c r="FV202" s="94"/>
      <c r="FW202" s="94"/>
      <c r="FX202" s="94"/>
    </row>
    <row r="203" spans="2:180" ht="21.6" x14ac:dyDescent="0.2">
      <c r="C203" s="2">
        <f t="shared" si="0"/>
        <v>0</v>
      </c>
      <c r="D203" s="271"/>
      <c r="E203" s="272" t="s">
        <v>18</v>
      </c>
      <c r="G203" s="1">
        <f t="shared" si="1"/>
        <v>0</v>
      </c>
      <c r="H203" s="271"/>
      <c r="I203" s="95" t="s">
        <v>18</v>
      </c>
      <c r="K203" s="1">
        <f t="shared" si="2"/>
        <v>0</v>
      </c>
      <c r="L203" s="271"/>
      <c r="M203" s="95" t="s">
        <v>18</v>
      </c>
      <c r="O203" s="1">
        <f t="shared" si="3"/>
        <v>0</v>
      </c>
      <c r="P203" s="271"/>
      <c r="Q203" s="95" t="s">
        <v>18</v>
      </c>
      <c r="S203" s="1">
        <f>COUNTIF($T$4:$T$186,$S213)</f>
        <v>0</v>
      </c>
      <c r="T203" s="271"/>
      <c r="U203" s="95" t="s">
        <v>18</v>
      </c>
      <c r="W203" s="1">
        <f>COUNTIF($X$4:$X$186,$S213)</f>
        <v>0</v>
      </c>
      <c r="X203" s="271"/>
      <c r="Y203" s="95" t="s">
        <v>18</v>
      </c>
      <c r="Z203"/>
      <c r="AA203"/>
      <c r="AB203"/>
      <c r="AC203"/>
      <c r="AD203"/>
      <c r="FQ203" s="94"/>
      <c r="FR203" s="94"/>
      <c r="FS203" s="94"/>
      <c r="FT203" s="94"/>
      <c r="FU203" s="94"/>
      <c r="FV203" s="94"/>
      <c r="FW203" s="94"/>
      <c r="FX203" s="94"/>
    </row>
    <row r="204" spans="2:180" ht="13.8" thickBot="1" x14ac:dyDescent="0.25">
      <c r="C204" s="2">
        <f>SUM(C196:C203)</f>
        <v>0</v>
      </c>
      <c r="D204" s="253"/>
      <c r="E204" s="25"/>
      <c r="G204" s="1">
        <f>SUM(G196:G203)</f>
        <v>0</v>
      </c>
      <c r="H204" s="253"/>
      <c r="I204" s="1"/>
      <c r="K204" s="1">
        <f>SUM(K196:K203)</f>
        <v>0</v>
      </c>
      <c r="L204" s="253"/>
      <c r="M204" s="1"/>
      <c r="O204" s="1">
        <f>SUM(O196:O203)</f>
        <v>0</v>
      </c>
      <c r="P204" s="253"/>
      <c r="Q204" s="1"/>
      <c r="S204" s="1">
        <f>SUM(S196:S203)</f>
        <v>0</v>
      </c>
      <c r="T204" s="253"/>
      <c r="U204" s="1"/>
      <c r="W204" s="1">
        <f>SUM(W196:W203)</f>
        <v>0</v>
      </c>
      <c r="X204" s="253"/>
      <c r="Y204" s="1"/>
      <c r="Z204"/>
      <c r="AA204"/>
      <c r="AB204"/>
      <c r="AC204"/>
      <c r="AD204"/>
      <c r="FQ204" s="94"/>
      <c r="FR204" s="94"/>
      <c r="FS204" s="94"/>
      <c r="FT204" s="94"/>
      <c r="FU204" s="94"/>
      <c r="FV204" s="94"/>
      <c r="FW204" s="94"/>
      <c r="FX204" s="94"/>
    </row>
    <row r="206" spans="2:180" ht="13.8" thickBot="1" x14ac:dyDescent="0.25"/>
    <row r="207" spans="2:180" ht="60.75" customHeight="1" thickTop="1" thickBot="1" x14ac:dyDescent="0.25">
      <c r="M207" s="379" t="s">
        <v>142</v>
      </c>
      <c r="N207" s="380" t="s">
        <v>134</v>
      </c>
      <c r="O207" s="381" t="s">
        <v>135</v>
      </c>
      <c r="P207" s="382"/>
      <c r="R207" s="79"/>
    </row>
    <row r="208" spans="2:180" ht="21.75" customHeight="1" thickBot="1" x14ac:dyDescent="0.25">
      <c r="E208" s="383" t="s">
        <v>136</v>
      </c>
      <c r="F208" s="384" t="s">
        <v>137</v>
      </c>
      <c r="G208" s="385" t="s">
        <v>132</v>
      </c>
      <c r="H208" s="386" t="s">
        <v>21</v>
      </c>
      <c r="M208" s="387"/>
      <c r="N208" s="388"/>
      <c r="O208" s="389"/>
      <c r="P208" s="390"/>
      <c r="R208" s="79"/>
    </row>
    <row r="209" spans="5:21" ht="14.25" customHeight="1" thickBot="1" x14ac:dyDescent="0.25">
      <c r="E209" s="391" t="s">
        <v>19</v>
      </c>
      <c r="F209" s="392">
        <f>'１学期（拠点校指導教員）'!F209</f>
        <v>0</v>
      </c>
      <c r="G209" s="393">
        <f>'１学期（拠点校指導教員）'!G209</f>
        <v>0</v>
      </c>
      <c r="H209" s="400">
        <f>SUM(F209:G209)</f>
        <v>0</v>
      </c>
      <c r="M209" s="401" t="s">
        <v>138</v>
      </c>
      <c r="N209" s="394">
        <f>SUM(F209,F222,N222)</f>
        <v>0</v>
      </c>
      <c r="O209" s="395">
        <f>SUM(G209,G222,O222)</f>
        <v>0</v>
      </c>
      <c r="P209" s="402">
        <f>SUM(N209:O209)</f>
        <v>0</v>
      </c>
      <c r="R209" s="80"/>
      <c r="S209" s="95" t="s">
        <v>26</v>
      </c>
      <c r="T209" s="82"/>
      <c r="U209" s="81"/>
    </row>
    <row r="210" spans="5:21" ht="14.4" thickBot="1" x14ac:dyDescent="0.25">
      <c r="E210" s="391" t="s">
        <v>13</v>
      </c>
      <c r="F210" s="392">
        <f>'１学期（拠点校指導教員）'!F210</f>
        <v>0</v>
      </c>
      <c r="G210" s="393">
        <f>'１学期（拠点校指導教員）'!G210</f>
        <v>0</v>
      </c>
      <c r="H210" s="386">
        <f t="shared" ref="H210:H216" si="6">SUM(F210:G210)</f>
        <v>0</v>
      </c>
      <c r="M210" s="410" t="s">
        <v>13</v>
      </c>
      <c r="N210" s="394">
        <f t="shared" ref="N210:O215" si="7">SUM(F210,F223,N223)</f>
        <v>0</v>
      </c>
      <c r="O210" s="395">
        <f t="shared" si="7"/>
        <v>0</v>
      </c>
      <c r="P210" s="396">
        <f t="shared" ref="P210:P216" si="8">SUM(N210:O210)</f>
        <v>0</v>
      </c>
      <c r="R210" s="80"/>
      <c r="S210" s="96" t="s">
        <v>27</v>
      </c>
      <c r="T210" s="82"/>
      <c r="U210" s="81"/>
    </row>
    <row r="211" spans="5:21" ht="13.8" thickBot="1" x14ac:dyDescent="0.25">
      <c r="E211" s="391" t="s">
        <v>14</v>
      </c>
      <c r="F211" s="392">
        <f>'１学期（拠点校指導教員）'!F211</f>
        <v>0</v>
      </c>
      <c r="G211" s="393">
        <f>'１学期（拠点校指導教員）'!G211</f>
        <v>0</v>
      </c>
      <c r="H211" s="386">
        <f t="shared" si="6"/>
        <v>0</v>
      </c>
      <c r="M211" s="410" t="s">
        <v>14</v>
      </c>
      <c r="N211" s="394">
        <f t="shared" si="7"/>
        <v>0</v>
      </c>
      <c r="O211" s="395">
        <f t="shared" si="7"/>
        <v>0</v>
      </c>
      <c r="P211" s="399">
        <f t="shared" si="8"/>
        <v>0</v>
      </c>
      <c r="R211" s="83"/>
      <c r="S211" s="96" t="s">
        <v>15</v>
      </c>
    </row>
    <row r="212" spans="5:21" ht="14.4" thickBot="1" x14ac:dyDescent="0.25">
      <c r="E212" s="391" t="s">
        <v>97</v>
      </c>
      <c r="F212" s="392">
        <f>'１学期（拠点校指導教員）'!F212</f>
        <v>0</v>
      </c>
      <c r="G212" s="393">
        <f>'１学期（拠点校指導教員）'!G212</f>
        <v>0</v>
      </c>
      <c r="H212" s="386">
        <f t="shared" si="6"/>
        <v>0</v>
      </c>
      <c r="M212" s="410" t="s">
        <v>97</v>
      </c>
      <c r="N212" s="394">
        <f t="shared" si="7"/>
        <v>0</v>
      </c>
      <c r="O212" s="395">
        <f t="shared" si="7"/>
        <v>0</v>
      </c>
      <c r="P212" s="399">
        <f t="shared" si="8"/>
        <v>0</v>
      </c>
      <c r="R212" s="80"/>
      <c r="S212" s="95" t="s">
        <v>28</v>
      </c>
      <c r="T212" s="82"/>
      <c r="U212" s="81"/>
    </row>
    <row r="213" spans="5:21" ht="14.4" thickBot="1" x14ac:dyDescent="0.25">
      <c r="E213" s="391" t="s">
        <v>16</v>
      </c>
      <c r="F213" s="392">
        <f>'１学期（拠点校指導教員）'!F213</f>
        <v>0</v>
      </c>
      <c r="G213" s="393">
        <f>'１学期（拠点校指導教員）'!G213</f>
        <v>0</v>
      </c>
      <c r="H213" s="386">
        <f t="shared" si="6"/>
        <v>0</v>
      </c>
      <c r="M213" s="410" t="s">
        <v>16</v>
      </c>
      <c r="N213" s="394">
        <f t="shared" si="7"/>
        <v>0</v>
      </c>
      <c r="O213" s="395">
        <f t="shared" si="7"/>
        <v>0</v>
      </c>
      <c r="P213" s="399">
        <f t="shared" si="8"/>
        <v>0</v>
      </c>
      <c r="R213" s="80"/>
      <c r="S213" s="96" t="s">
        <v>29</v>
      </c>
      <c r="T213" s="82"/>
      <c r="U213" s="81"/>
    </row>
    <row r="214" spans="5:21" ht="22.2" thickBot="1" x14ac:dyDescent="0.25">
      <c r="E214" s="391" t="s">
        <v>17</v>
      </c>
      <c r="F214" s="411">
        <f>'１学期（拠点校指導教員）'!F214</f>
        <v>0</v>
      </c>
      <c r="G214" s="393">
        <f>'１学期（拠点校指導教員）'!G214</f>
        <v>0</v>
      </c>
      <c r="H214" s="386">
        <f t="shared" si="6"/>
        <v>0</v>
      </c>
      <c r="M214" s="410" t="s">
        <v>17</v>
      </c>
      <c r="N214" s="412">
        <f t="shared" si="7"/>
        <v>0</v>
      </c>
      <c r="O214" s="413">
        <f t="shared" si="7"/>
        <v>0</v>
      </c>
      <c r="P214" s="399">
        <f t="shared" si="8"/>
        <v>0</v>
      </c>
      <c r="R214" s="80"/>
      <c r="S214" s="95" t="s">
        <v>30</v>
      </c>
      <c r="T214" s="82"/>
      <c r="U214" s="81"/>
    </row>
    <row r="215" spans="5:21" ht="22.2" thickBot="1" x14ac:dyDescent="0.25">
      <c r="E215" s="391" t="s">
        <v>18</v>
      </c>
      <c r="F215" s="411">
        <f>'１学期（拠点校指導教員）'!F215</f>
        <v>0</v>
      </c>
      <c r="G215" s="393">
        <f>'１学期（拠点校指導教員）'!G215</f>
        <v>0</v>
      </c>
      <c r="H215" s="386">
        <f t="shared" si="6"/>
        <v>0</v>
      </c>
      <c r="M215" s="414" t="s">
        <v>18</v>
      </c>
      <c r="N215" s="415">
        <f t="shared" si="7"/>
        <v>0</v>
      </c>
      <c r="O215" s="416">
        <f t="shared" si="7"/>
        <v>0</v>
      </c>
      <c r="P215" s="404">
        <f t="shared" si="8"/>
        <v>0</v>
      </c>
      <c r="R215" s="80"/>
      <c r="S215" s="82"/>
      <c r="T215" s="82"/>
      <c r="U215" s="81"/>
    </row>
    <row r="216" spans="5:21" ht="15" thickTop="1" thickBot="1" x14ac:dyDescent="0.25">
      <c r="E216" s="405" t="s">
        <v>139</v>
      </c>
      <c r="F216" s="403">
        <f>SUM(F210:F215)</f>
        <v>0</v>
      </c>
      <c r="G216" s="398">
        <f>SUM(G210:G215)</f>
        <v>0</v>
      </c>
      <c r="H216" s="386">
        <f t="shared" si="6"/>
        <v>0</v>
      </c>
      <c r="M216" s="406" t="s">
        <v>139</v>
      </c>
      <c r="N216" s="407">
        <f>SUM(N210:N215)</f>
        <v>0</v>
      </c>
      <c r="O216" s="408">
        <f>SUM(O210:O215)</f>
        <v>0</v>
      </c>
      <c r="P216" s="409">
        <f t="shared" si="8"/>
        <v>0</v>
      </c>
      <c r="R216" s="80"/>
      <c r="T216" s="82"/>
      <c r="U216" s="81"/>
    </row>
    <row r="217" spans="5:21" x14ac:dyDescent="0.2">
      <c r="F217" s="481"/>
      <c r="G217" s="481"/>
      <c r="H217" s="89"/>
    </row>
    <row r="220" spans="5:21" ht="13.8" thickBot="1" x14ac:dyDescent="0.25"/>
    <row r="221" spans="5:21" ht="15" thickBot="1" x14ac:dyDescent="0.25">
      <c r="E221" s="383" t="s">
        <v>140</v>
      </c>
      <c r="F221" s="384" t="s">
        <v>137</v>
      </c>
      <c r="G221" s="385" t="s">
        <v>132</v>
      </c>
      <c r="H221" s="386" t="s">
        <v>21</v>
      </c>
      <c r="M221" s="383" t="s">
        <v>141</v>
      </c>
      <c r="N221" s="384" t="s">
        <v>137</v>
      </c>
      <c r="O221" s="385" t="s">
        <v>132</v>
      </c>
      <c r="P221" s="386" t="s">
        <v>21</v>
      </c>
    </row>
    <row r="222" spans="5:21" ht="13.8" thickBot="1" x14ac:dyDescent="0.25">
      <c r="E222" s="391" t="s">
        <v>19</v>
      </c>
      <c r="F222" s="392">
        <f>'１学期（拠点校指導教員）'!F222</f>
        <v>0</v>
      </c>
      <c r="G222" s="393">
        <f>'１学期（拠点校指導教員）'!G222</f>
        <v>0</v>
      </c>
      <c r="H222" s="400">
        <f>SUM(F222:G222)</f>
        <v>0</v>
      </c>
      <c r="M222" s="391" t="s">
        <v>19</v>
      </c>
      <c r="N222" s="392">
        <f>'１学期（拠点校指導教員）'!N222</f>
        <v>0</v>
      </c>
      <c r="O222" s="393">
        <f>'１学期（拠点校指導教員）'!O222</f>
        <v>0</v>
      </c>
      <c r="P222" s="400">
        <f>SUM(N222:O222)</f>
        <v>0</v>
      </c>
    </row>
    <row r="223" spans="5:21" ht="13.8" thickBot="1" x14ac:dyDescent="0.25">
      <c r="E223" s="391" t="s">
        <v>13</v>
      </c>
      <c r="F223" s="392">
        <f>'１学期（拠点校指導教員）'!F223</f>
        <v>0</v>
      </c>
      <c r="G223" s="393">
        <f>'１学期（拠点校指導教員）'!G223</f>
        <v>0</v>
      </c>
      <c r="H223" s="386">
        <f>SUM(F223:G223)</f>
        <v>0</v>
      </c>
      <c r="M223" s="391" t="s">
        <v>13</v>
      </c>
      <c r="N223" s="392">
        <f>'１学期（拠点校指導教員）'!N223</f>
        <v>0</v>
      </c>
      <c r="O223" s="393">
        <f>'１学期（拠点校指導教員）'!O223</f>
        <v>0</v>
      </c>
      <c r="P223" s="386">
        <f>SUM(N223:O223)</f>
        <v>0</v>
      </c>
    </row>
    <row r="224" spans="5:21" ht="13.8" thickBot="1" x14ac:dyDescent="0.25">
      <c r="E224" s="391" t="s">
        <v>14</v>
      </c>
      <c r="F224" s="392">
        <f>'１学期（拠点校指導教員）'!F224</f>
        <v>0</v>
      </c>
      <c r="G224" s="393">
        <f>'１学期（拠点校指導教員）'!G224</f>
        <v>0</v>
      </c>
      <c r="H224" s="386">
        <f t="shared" ref="H224:H229" si="9">SUM(F224:G224)</f>
        <v>0</v>
      </c>
      <c r="M224" s="391" t="s">
        <v>14</v>
      </c>
      <c r="N224" s="392">
        <f>'１学期（拠点校指導教員）'!N224</f>
        <v>0</v>
      </c>
      <c r="O224" s="393">
        <f>'１学期（拠点校指導教員）'!O224</f>
        <v>0</v>
      </c>
      <c r="P224" s="386">
        <f t="shared" ref="P224:P229" si="10">SUM(N224:O224)</f>
        <v>0</v>
      </c>
    </row>
    <row r="225" spans="5:16" ht="13.8" thickBot="1" x14ac:dyDescent="0.25">
      <c r="E225" s="391" t="s">
        <v>97</v>
      </c>
      <c r="F225" s="392">
        <f>'１学期（拠点校指導教員）'!F225</f>
        <v>0</v>
      </c>
      <c r="G225" s="393">
        <f>'１学期（拠点校指導教員）'!G225</f>
        <v>0</v>
      </c>
      <c r="H225" s="386">
        <f t="shared" si="9"/>
        <v>0</v>
      </c>
      <c r="M225" s="391" t="s">
        <v>97</v>
      </c>
      <c r="N225" s="392">
        <f>'１学期（拠点校指導教員）'!N225</f>
        <v>0</v>
      </c>
      <c r="O225" s="393">
        <f>'１学期（拠点校指導教員）'!O225</f>
        <v>0</v>
      </c>
      <c r="P225" s="386">
        <f t="shared" si="10"/>
        <v>0</v>
      </c>
    </row>
    <row r="226" spans="5:16" ht="13.8" thickBot="1" x14ac:dyDescent="0.25">
      <c r="E226" s="391" t="s">
        <v>16</v>
      </c>
      <c r="F226" s="392">
        <f>'１学期（拠点校指導教員）'!F226</f>
        <v>0</v>
      </c>
      <c r="G226" s="393">
        <f>'１学期（拠点校指導教員）'!G226</f>
        <v>0</v>
      </c>
      <c r="H226" s="386">
        <f t="shared" si="9"/>
        <v>0</v>
      </c>
      <c r="M226" s="391" t="s">
        <v>16</v>
      </c>
      <c r="N226" s="417">
        <f>'１学期（拠点校指導教員）'!N226</f>
        <v>0</v>
      </c>
      <c r="O226" s="393">
        <f>'１学期（拠点校指導教員）'!O226</f>
        <v>0</v>
      </c>
      <c r="P226" s="386">
        <f t="shared" si="10"/>
        <v>0</v>
      </c>
    </row>
    <row r="227" spans="5:16" ht="22.2" thickBot="1" x14ac:dyDescent="0.25">
      <c r="E227" s="391" t="s">
        <v>17</v>
      </c>
      <c r="F227" s="411">
        <f>'１学期（拠点校指導教員）'!F227</f>
        <v>0</v>
      </c>
      <c r="G227" s="393">
        <f>'１学期（拠点校指導教員）'!G227</f>
        <v>0</v>
      </c>
      <c r="H227" s="386">
        <f t="shared" si="9"/>
        <v>0</v>
      </c>
      <c r="M227" s="391" t="s">
        <v>17</v>
      </c>
      <c r="N227" s="418">
        <f>'１学期（拠点校指導教員）'!N227</f>
        <v>0</v>
      </c>
      <c r="O227" s="393">
        <f>'１学期（拠点校指導教員）'!O227</f>
        <v>0</v>
      </c>
      <c r="P227" s="386">
        <f t="shared" si="10"/>
        <v>0</v>
      </c>
    </row>
    <row r="228" spans="5:16" ht="22.2" thickBot="1" x14ac:dyDescent="0.25">
      <c r="E228" s="391" t="s">
        <v>18</v>
      </c>
      <c r="F228" s="411">
        <f>'１学期（拠点校指導教員）'!F228</f>
        <v>0</v>
      </c>
      <c r="G228" s="393">
        <f>'１学期（拠点校指導教員）'!G228</f>
        <v>0</v>
      </c>
      <c r="H228" s="386">
        <f t="shared" si="9"/>
        <v>0</v>
      </c>
      <c r="M228" s="391" t="s">
        <v>18</v>
      </c>
      <c r="N228" s="411">
        <f>'１学期（拠点校指導教員）'!N228</f>
        <v>0</v>
      </c>
      <c r="O228" s="393">
        <f>'１学期（拠点校指導教員）'!O228</f>
        <v>0</v>
      </c>
      <c r="P228" s="386">
        <f t="shared" si="10"/>
        <v>0</v>
      </c>
    </row>
    <row r="229" spans="5:16" ht="13.8" thickBot="1" x14ac:dyDescent="0.25">
      <c r="E229" s="405" t="s">
        <v>139</v>
      </c>
      <c r="F229" s="397">
        <f>SUM(F223:F228)</f>
        <v>0</v>
      </c>
      <c r="G229" s="398">
        <f>SUM(G223:G228)</f>
        <v>0</v>
      </c>
      <c r="H229" s="386">
        <f t="shared" si="9"/>
        <v>0</v>
      </c>
      <c r="M229" s="405" t="s">
        <v>139</v>
      </c>
      <c r="N229" s="397">
        <f>SUM(N223:N228)</f>
        <v>0</v>
      </c>
      <c r="O229" s="398">
        <f>SUM(O223:O228)</f>
        <v>0</v>
      </c>
      <c r="P229" s="386">
        <f t="shared" si="10"/>
        <v>0</v>
      </c>
    </row>
  </sheetData>
  <mergeCells count="27">
    <mergeCell ref="F217:G217"/>
    <mergeCell ref="Z1:AB1"/>
    <mergeCell ref="B2:D2"/>
    <mergeCell ref="F2:H2"/>
    <mergeCell ref="J2:L2"/>
    <mergeCell ref="N2:P2"/>
    <mergeCell ref="R2:T2"/>
    <mergeCell ref="V2:X2"/>
    <mergeCell ref="Z2:AB2"/>
    <mergeCell ref="B1:D1"/>
    <mergeCell ref="F1:H1"/>
    <mergeCell ref="J1:L1"/>
    <mergeCell ref="N1:P1"/>
    <mergeCell ref="R1:T1"/>
    <mergeCell ref="V1:X1"/>
    <mergeCell ref="W195:Y195"/>
    <mergeCell ref="V193:W193"/>
    <mergeCell ref="C195:E195"/>
    <mergeCell ref="G195:I195"/>
    <mergeCell ref="K195:M195"/>
    <mergeCell ref="O195:Q195"/>
    <mergeCell ref="S195:U195"/>
    <mergeCell ref="B193:C193"/>
    <mergeCell ref="F193:G193"/>
    <mergeCell ref="J193:K193"/>
    <mergeCell ref="N193:O193"/>
    <mergeCell ref="R193:S193"/>
  </mergeCells>
  <phoneticPr fontId="1"/>
  <dataValidations count="2">
    <dataValidation type="list" allowBlank="1" showInputMessage="1" showErrorMessage="1" sqref="AB4:AB10 AB180:AB186 P147:P153 L147:L153 H147:H153 D180:D186 AB147:AB153 L136:L142 D136:D142 H136:H142 AB136:AB142 H125:H131 L125:L131 P125:P131 AB125:AB131 L114:L120 H114:H120 P103:P109 AB114:AB120 P92:P98 H103:H109 L103:L109 AB103:AB109 L92:L98 D103:D109 D92:D98 P81:P87 P114:P120 D114:D120 H92:H98 L48:L54 AB92:AB98 D81:D87 L81:L87 D37:D43 H81:H87 AB81:AB87 P70:P76 H70:H76 H59:H65 AB70:AB76 L59:L65 L70:L76 P59:P65 AB37:AB43 D59:D65 AB59:AB65 L26:L32 H48:H54 D70:D76 D48:D54 AB48:AB54 H26:H32 P26:P32 H37:H43 D26:D32 P180:P186 L37:L43 L15:L21 H158:H164 AB26:AB32 D125:D131 P15:P21 H15:H21 D4:D10 P37:P43 D15:D21 P4:P10 H4:H10 L4:L10 AB15:AB21 D147:D153 P136:P142 L180:L186 H180:H186 AB158:AB164 D158:D164 P158:P164 L158:L164 P48:P54 X147:X153 T147:T153 X136:X142 T136:T142 T125:T131 X125:X131 X114:X120 T114:T120 T103:T109 X103:X109 X92:X98 T92:T98 X48:X54 X81:X87 T81:T87 T70:T76 T59:T65 X59:X65 X70:X76 X26:X32 T48:T54 T26:T32 T37:T43 X37:X43 X15:X21 T158:T164 T15:T21 T4:T10 X4:X10 X180:X186 T180:T186 X158:X164 AB169:AB175 D169:D175 P169:P175 L169:L175 H169:H175 X169:X175 T169:T175" xr:uid="{28E38DBF-EAB1-4791-9B8B-40DECB1C22FA}">
      <formula1>研修内容1</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X168 H91 L91 P91 T91 X91 D102 H102 L102 P102 T102 X102 D113 H113 L113 P113 T113 X113 D124 H124 L124 P124 T124 X124 D135 H135 L135 P135 T135 X135 D146 H146 L146 P146 T146 X146 D157 H157 L157 P157 T157 X157 D179 H179 L179 P179 T179 X179 D168 H168 L168 P168 T168 D91" xr:uid="{915601B6-A4EF-4A34-88E0-5FD8DDE7BB92}">
      <formula1>"○"</formula1>
    </dataValidation>
  </dataValidations>
  <printOptions horizontalCentered="1"/>
  <pageMargins left="0.19685039370078741" right="0.19685039370078741" top="0.39370078740157483" bottom="0.39370078740157483" header="0" footer="0"/>
  <pageSetup paperSize="8" scale="80" orientation="portrait" horizontalDpi="300" verticalDpi="300" r:id="rId1"/>
  <rowBreaks count="2" manualBreakCount="2">
    <brk id="128" max="21" man="1"/>
    <brk id="193" max="21" man="1"/>
  </rowBreaks>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FX242"/>
  <sheetViews>
    <sheetView zoomScale="90" zoomScaleNormal="90" zoomScaleSheetLayoutView="100" workbookViewId="0">
      <selection activeCell="M13" sqref="M13"/>
    </sheetView>
  </sheetViews>
  <sheetFormatPr defaultRowHeight="13.2" x14ac:dyDescent="0.2"/>
  <cols>
    <col min="1" max="1" width="6.88671875" customWidth="1"/>
    <col min="2" max="4" width="5" customWidth="1"/>
    <col min="5" max="5" width="15.6640625" customWidth="1"/>
    <col min="6" max="8" width="5" customWidth="1"/>
    <col min="9" max="9" width="15.6640625" customWidth="1"/>
    <col min="10" max="12" width="5" customWidth="1"/>
    <col min="13" max="13" width="15.6640625" customWidth="1"/>
    <col min="14" max="16" width="5" customWidth="1"/>
    <col min="17" max="17" width="15.6640625" customWidth="1"/>
    <col min="18" max="20" width="5" customWidth="1"/>
    <col min="21" max="21" width="16.109375" customWidth="1"/>
    <col min="22" max="22" width="5" customWidth="1"/>
    <col min="23" max="24" width="5" style="94" customWidth="1"/>
    <col min="25" max="25" width="15.77734375" style="94" customWidth="1"/>
    <col min="26" max="28" width="5" style="94" customWidth="1"/>
    <col min="29" max="29" width="15.77734375" style="94" customWidth="1"/>
    <col min="30" max="172" width="9" style="94"/>
  </cols>
  <sheetData>
    <row r="1" spans="1:180" ht="14.25" customHeight="1" thickTop="1" x14ac:dyDescent="0.2">
      <c r="A1" s="85" t="s">
        <v>33</v>
      </c>
      <c r="B1" s="453" t="str">
        <f>'１学期（拠点校指導教員）'!B1:D1</f>
        <v>山梨　太郎</v>
      </c>
      <c r="C1" s="454"/>
      <c r="D1" s="455"/>
      <c r="E1" s="19" t="str">
        <f>'１学期（拠点校指導教員）'!E1</f>
        <v>月曜日</v>
      </c>
      <c r="F1" s="456" t="str">
        <f>'１学期（拠点校指導教員）'!F1:H1</f>
        <v>甲州　花子</v>
      </c>
      <c r="G1" s="457"/>
      <c r="H1" s="458"/>
      <c r="I1" s="32" t="s">
        <v>111</v>
      </c>
      <c r="J1" s="459" t="str">
        <f>'１学期（拠点校指導教員）'!J1:L1</f>
        <v>笛吹　次郎</v>
      </c>
      <c r="K1" s="460"/>
      <c r="L1" s="461"/>
      <c r="M1" s="273" t="s">
        <v>111</v>
      </c>
      <c r="N1" s="462" t="str">
        <f>'１学期（拠点校指導教員）'!N1:P1</f>
        <v>吉田　三郎</v>
      </c>
      <c r="O1" s="463"/>
      <c r="P1" s="464"/>
      <c r="Q1" s="34" t="s">
        <v>111</v>
      </c>
      <c r="R1" s="468" t="str">
        <f>'１学期（拠点校指導教員）'!R1:T1</f>
        <v>富士　さくら</v>
      </c>
      <c r="S1" s="469"/>
      <c r="T1" s="470"/>
      <c r="U1" s="275" t="s">
        <v>111</v>
      </c>
      <c r="V1" s="471" t="str">
        <f>'１学期（拠点校指導教員）'!V1:X1</f>
        <v>大月　四郎</v>
      </c>
      <c r="W1" s="472"/>
      <c r="X1" s="473"/>
      <c r="Y1" s="285" t="s">
        <v>111</v>
      </c>
      <c r="Z1" s="482"/>
      <c r="AA1" s="483"/>
      <c r="AB1" s="484"/>
      <c r="AC1" s="3" t="s">
        <v>7</v>
      </c>
      <c r="AD1" s="85"/>
      <c r="FQ1" s="94"/>
      <c r="FR1" s="94"/>
      <c r="FS1" s="94"/>
      <c r="FT1" s="94"/>
      <c r="FU1" s="94"/>
      <c r="FV1" s="94"/>
      <c r="FW1" s="94"/>
      <c r="FX1" s="94"/>
    </row>
    <row r="2" spans="1:180" ht="14.25" customHeight="1" x14ac:dyDescent="0.2">
      <c r="A2" s="86"/>
      <c r="B2" s="432" t="str">
        <f>'１学期（拠点校指導教員）'!B2:D2</f>
        <v>山梨中</v>
      </c>
      <c r="C2" s="433"/>
      <c r="D2" s="434"/>
      <c r="E2" s="18" t="s">
        <v>112</v>
      </c>
      <c r="F2" s="435" t="str">
        <f>'１学期（拠点校指導教員）'!F2:H2</f>
        <v>山梨中</v>
      </c>
      <c r="G2" s="436"/>
      <c r="H2" s="437"/>
      <c r="I2" s="29" t="s">
        <v>112</v>
      </c>
      <c r="J2" s="438" t="str">
        <f>'１学期（拠点校指導教員）'!J2:L2</f>
        <v>笛吹中</v>
      </c>
      <c r="K2" s="439"/>
      <c r="L2" s="440"/>
      <c r="M2" s="274" t="s">
        <v>112</v>
      </c>
      <c r="N2" s="441" t="str">
        <f>'１学期（拠点校指導教員）'!N2:P2</f>
        <v>笛吹中</v>
      </c>
      <c r="O2" s="442"/>
      <c r="P2" s="443"/>
      <c r="Q2" s="33" t="s">
        <v>112</v>
      </c>
      <c r="R2" s="447" t="str">
        <f>'１学期（拠点校指導教員）'!R2:T2</f>
        <v>富士中</v>
      </c>
      <c r="S2" s="448"/>
      <c r="T2" s="449"/>
      <c r="U2" s="276" t="s">
        <v>112</v>
      </c>
      <c r="V2" s="450" t="str">
        <f>'１学期（拠点校指導教員）'!V2:X2</f>
        <v>大月中</v>
      </c>
      <c r="W2" s="451"/>
      <c r="X2" s="452"/>
      <c r="Y2" s="286" t="s">
        <v>112</v>
      </c>
      <c r="Z2" s="444" t="str">
        <f>'１学期（拠点校指導教員）'!Z2:AB2</f>
        <v>○○学校</v>
      </c>
      <c r="AA2" s="445"/>
      <c r="AB2" s="446"/>
      <c r="AC2" s="4">
        <v>45529</v>
      </c>
      <c r="AD2" s="86"/>
      <c r="FQ2" s="94"/>
      <c r="FR2" s="94"/>
      <c r="FS2" s="94"/>
      <c r="FT2" s="94"/>
      <c r="FU2" s="94"/>
      <c r="FV2" s="94"/>
      <c r="FW2" s="94"/>
      <c r="FX2" s="94"/>
    </row>
    <row r="3" spans="1:180" ht="14.25" customHeight="1" x14ac:dyDescent="0.2">
      <c r="A3" s="91" t="s">
        <v>10</v>
      </c>
      <c r="B3" s="5" t="s">
        <v>0</v>
      </c>
      <c r="C3" s="1" t="s">
        <v>1</v>
      </c>
      <c r="D3" s="2"/>
      <c r="E3" s="6" t="s">
        <v>2</v>
      </c>
      <c r="F3" s="25" t="s">
        <v>0</v>
      </c>
      <c r="G3" s="1" t="s">
        <v>1</v>
      </c>
      <c r="H3" s="191"/>
      <c r="I3" s="2" t="s">
        <v>2</v>
      </c>
      <c r="J3" s="5" t="s">
        <v>0</v>
      </c>
      <c r="K3" s="1" t="s">
        <v>1</v>
      </c>
      <c r="L3" s="191"/>
      <c r="M3" s="6" t="s">
        <v>2</v>
      </c>
      <c r="N3" s="25" t="s">
        <v>0</v>
      </c>
      <c r="O3" s="1" t="s">
        <v>1</v>
      </c>
      <c r="P3" s="191"/>
      <c r="Q3" s="2" t="s">
        <v>2</v>
      </c>
      <c r="R3" s="5" t="s">
        <v>0</v>
      </c>
      <c r="S3" s="1" t="s">
        <v>1</v>
      </c>
      <c r="T3" s="258"/>
      <c r="U3" s="2"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7"/>
      <c r="F4" s="25"/>
      <c r="G4" s="1"/>
      <c r="H4" s="2"/>
      <c r="I4" s="30"/>
      <c r="J4" s="5"/>
      <c r="K4" s="1"/>
      <c r="L4" s="2"/>
      <c r="M4" s="7"/>
      <c r="N4" s="25"/>
      <c r="O4" s="1"/>
      <c r="P4" s="2"/>
      <c r="Q4" s="30"/>
      <c r="R4" s="5"/>
      <c r="S4" s="1"/>
      <c r="T4" s="1"/>
      <c r="U4" s="30"/>
      <c r="V4" s="5"/>
      <c r="W4" s="1"/>
      <c r="X4" s="2"/>
      <c r="Y4" s="7"/>
      <c r="Z4" s="5"/>
      <c r="AA4" s="1"/>
      <c r="AB4" s="2"/>
      <c r="AC4" s="6"/>
      <c r="AD4" s="91">
        <v>1</v>
      </c>
      <c r="FQ4" s="94"/>
      <c r="FR4" s="94"/>
      <c r="FS4" s="94"/>
      <c r="FT4" s="94"/>
      <c r="FU4" s="94"/>
      <c r="FV4" s="94"/>
      <c r="FW4" s="94"/>
      <c r="FX4" s="94"/>
    </row>
    <row r="5" spans="1:180" s="15" customFormat="1" ht="30" customHeight="1" x14ac:dyDescent="0.2">
      <c r="A5" s="92">
        <v>2</v>
      </c>
      <c r="B5" s="11"/>
      <c r="C5" s="12"/>
      <c r="D5" s="10"/>
      <c r="E5" s="14"/>
      <c r="F5" s="26"/>
      <c r="G5" s="12"/>
      <c r="H5" s="10"/>
      <c r="I5" s="31"/>
      <c r="J5" s="11"/>
      <c r="K5" s="12"/>
      <c r="L5" s="10"/>
      <c r="M5" s="14"/>
      <c r="N5" s="26"/>
      <c r="O5" s="12"/>
      <c r="P5" s="10"/>
      <c r="Q5" s="31"/>
      <c r="R5" s="11"/>
      <c r="S5" s="12"/>
      <c r="T5" s="12"/>
      <c r="U5" s="31"/>
      <c r="V5" s="11"/>
      <c r="W5" s="12"/>
      <c r="X5" s="10"/>
      <c r="Y5" s="14"/>
      <c r="Z5" s="11"/>
      <c r="AA5" s="12"/>
      <c r="AB5" s="10"/>
      <c r="AC5" s="13"/>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7"/>
      <c r="F6" s="25"/>
      <c r="G6" s="1"/>
      <c r="H6" s="2"/>
      <c r="I6" s="7"/>
      <c r="J6" s="5"/>
      <c r="K6" s="1"/>
      <c r="L6" s="2"/>
      <c r="M6" s="7"/>
      <c r="N6" s="25"/>
      <c r="O6" s="1"/>
      <c r="P6" s="2"/>
      <c r="Q6" s="30"/>
      <c r="R6" s="5"/>
      <c r="S6" s="1"/>
      <c r="T6" s="1"/>
      <c r="U6" s="7"/>
      <c r="V6" s="5"/>
      <c r="W6" s="1"/>
      <c r="X6" s="2"/>
      <c r="Y6" s="7"/>
      <c r="Z6" s="5"/>
      <c r="AA6" s="1"/>
      <c r="AB6" s="2"/>
      <c r="AC6" s="7"/>
      <c r="AD6" s="91">
        <v>3</v>
      </c>
      <c r="FQ6" s="94"/>
      <c r="FR6" s="94"/>
      <c r="FS6" s="94"/>
      <c r="FT6" s="94"/>
      <c r="FU6" s="94"/>
      <c r="FV6" s="94"/>
      <c r="FW6" s="94"/>
      <c r="FX6" s="94"/>
    </row>
    <row r="7" spans="1:180" s="15" customFormat="1" ht="30" customHeight="1" x14ac:dyDescent="0.2">
      <c r="A7" s="92">
        <v>4</v>
      </c>
      <c r="B7" s="11"/>
      <c r="C7" s="12"/>
      <c r="D7" s="10"/>
      <c r="E7" s="14"/>
      <c r="F7" s="26"/>
      <c r="G7" s="12"/>
      <c r="H7" s="10"/>
      <c r="I7" s="31"/>
      <c r="J7" s="11"/>
      <c r="K7" s="12"/>
      <c r="L7" s="10"/>
      <c r="M7" s="14"/>
      <c r="N7" s="26"/>
      <c r="O7" s="12"/>
      <c r="P7" s="10"/>
      <c r="Q7" s="31"/>
      <c r="R7" s="11"/>
      <c r="S7" s="12"/>
      <c r="T7" s="12"/>
      <c r="U7" s="31"/>
      <c r="V7" s="11"/>
      <c r="W7" s="12"/>
      <c r="X7" s="10"/>
      <c r="Y7" s="14"/>
      <c r="Z7" s="11"/>
      <c r="AA7" s="12"/>
      <c r="AB7" s="10"/>
      <c r="AC7" s="13"/>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7"/>
      <c r="F8" s="25"/>
      <c r="G8" s="1"/>
      <c r="H8" s="2"/>
      <c r="I8" s="150"/>
      <c r="J8" s="5"/>
      <c r="K8" s="1"/>
      <c r="L8" s="2"/>
      <c r="M8" s="7"/>
      <c r="N8" s="25"/>
      <c r="O8" s="1"/>
      <c r="P8" s="2"/>
      <c r="Q8" s="157"/>
      <c r="R8" s="5"/>
      <c r="S8" s="1"/>
      <c r="T8" s="1"/>
      <c r="U8" s="150"/>
      <c r="V8" s="5"/>
      <c r="W8" s="1"/>
      <c r="X8" s="2"/>
      <c r="Y8" s="7"/>
      <c r="Z8" s="5"/>
      <c r="AA8" s="1"/>
      <c r="AB8" s="2"/>
      <c r="AC8" s="7"/>
      <c r="AD8" s="91">
        <v>5</v>
      </c>
      <c r="FQ8" s="94"/>
      <c r="FR8" s="94"/>
      <c r="FS8" s="94"/>
      <c r="FT8" s="94"/>
      <c r="FU8" s="94"/>
      <c r="FV8" s="94"/>
      <c r="FW8" s="94"/>
      <c r="FX8" s="94"/>
    </row>
    <row r="9" spans="1:180" s="15" customFormat="1" ht="30" customHeight="1" x14ac:dyDescent="0.2">
      <c r="A9" s="92">
        <v>6</v>
      </c>
      <c r="B9" s="11"/>
      <c r="C9" s="12"/>
      <c r="D9" s="10"/>
      <c r="E9" s="13"/>
      <c r="F9" s="26"/>
      <c r="G9" s="12"/>
      <c r="H9" s="10"/>
      <c r="I9" s="31"/>
      <c r="J9" s="11"/>
      <c r="K9" s="12"/>
      <c r="L9" s="10"/>
      <c r="M9" s="14"/>
      <c r="N9" s="26"/>
      <c r="O9" s="12"/>
      <c r="P9" s="10"/>
      <c r="Q9" s="31"/>
      <c r="R9" s="11"/>
      <c r="S9" s="12"/>
      <c r="T9" s="12"/>
      <c r="U9" s="31"/>
      <c r="V9" s="11"/>
      <c r="W9" s="12"/>
      <c r="X9" s="10"/>
      <c r="Y9" s="14"/>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35"/>
      <c r="C10" s="36"/>
      <c r="D10" s="41"/>
      <c r="E10" s="37"/>
      <c r="F10" s="38"/>
      <c r="G10" s="36"/>
      <c r="H10" s="41"/>
      <c r="I10" s="37"/>
      <c r="J10" s="35"/>
      <c r="K10" s="36"/>
      <c r="L10" s="41"/>
      <c r="M10" s="37"/>
      <c r="N10" s="38"/>
      <c r="O10" s="36"/>
      <c r="P10" s="41"/>
      <c r="Q10" s="39"/>
      <c r="R10" s="35"/>
      <c r="S10" s="36"/>
      <c r="T10" s="36"/>
      <c r="U10" s="37"/>
      <c r="V10" s="35"/>
      <c r="W10" s="36"/>
      <c r="X10" s="41"/>
      <c r="Y10" s="37"/>
      <c r="Z10" s="35"/>
      <c r="AA10" s="36"/>
      <c r="AB10" s="41"/>
      <c r="AC10" s="40"/>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51"/>
      <c r="R11" s="42">
        <f>SUM(R4:R10)</f>
        <v>0</v>
      </c>
      <c r="S11" s="43">
        <f>SUM(S4:S10)</f>
        <v>0</v>
      </c>
      <c r="T11" s="43"/>
      <c r="U11" s="51"/>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32</v>
      </c>
      <c r="B12" s="16" t="str">
        <f>$B$1</f>
        <v>山梨　太郎</v>
      </c>
      <c r="C12" s="17"/>
      <c r="D12" s="17"/>
      <c r="E12" s="45" t="str">
        <f>E1</f>
        <v>月曜日</v>
      </c>
      <c r="F12" s="46" t="str">
        <f>F1</f>
        <v>甲州　花子</v>
      </c>
      <c r="G12" s="46"/>
      <c r="H12" s="46"/>
      <c r="I12" s="47" t="str">
        <f>I1</f>
        <v>〇曜日</v>
      </c>
      <c r="J12" s="277" t="str">
        <f>J1</f>
        <v>笛吹　次郎</v>
      </c>
      <c r="K12" s="278"/>
      <c r="L12" s="278"/>
      <c r="M12" s="279" t="str">
        <f>M1</f>
        <v>〇曜日</v>
      </c>
      <c r="N12" s="49" t="str">
        <f>N1</f>
        <v>吉田　三郎</v>
      </c>
      <c r="O12" s="49"/>
      <c r="P12" s="49"/>
      <c r="Q12" s="50" t="str">
        <f>Q1</f>
        <v>〇曜日</v>
      </c>
      <c r="R12" s="332" t="str">
        <f>R1</f>
        <v>富士　さくら</v>
      </c>
      <c r="S12" s="280"/>
      <c r="T12" s="333"/>
      <c r="U12" s="281" t="str">
        <f>U1</f>
        <v>〇曜日</v>
      </c>
      <c r="V12" s="282" t="str">
        <f>V1</f>
        <v>大月　四郎</v>
      </c>
      <c r="W12" s="283"/>
      <c r="X12" s="283"/>
      <c r="Y12" s="284" t="str">
        <f>Y1</f>
        <v>〇曜日</v>
      </c>
      <c r="Z12" s="48"/>
      <c r="AA12"/>
      <c r="AB12"/>
      <c r="AC12" s="28" t="s">
        <v>7</v>
      </c>
      <c r="AD12" s="86"/>
      <c r="FQ12" s="94"/>
      <c r="FR12" s="94"/>
      <c r="FS12" s="94"/>
      <c r="FT12" s="94"/>
      <c r="FU12" s="94"/>
      <c r="FV12" s="94"/>
      <c r="FW12" s="94"/>
      <c r="FX12" s="94"/>
    </row>
    <row r="13" spans="1:180" ht="14.25" customHeight="1" x14ac:dyDescent="0.2">
      <c r="A13" s="86"/>
      <c r="B13" s="21" t="str">
        <f>B2</f>
        <v>山梨中</v>
      </c>
      <c r="C13" s="22"/>
      <c r="D13" s="22"/>
      <c r="E13" s="4" t="e">
        <f>E2+7</f>
        <v>#VALUE!</v>
      </c>
      <c r="F13" s="23" t="str">
        <f>F2</f>
        <v>山梨中</v>
      </c>
      <c r="G13" s="23"/>
      <c r="H13" s="23"/>
      <c r="I13" s="4" t="e">
        <f>I2+7</f>
        <v>#VALUE!</v>
      </c>
      <c r="J13" s="24" t="str">
        <f>J2</f>
        <v>笛吹中</v>
      </c>
      <c r="K13" s="23"/>
      <c r="L13" s="23"/>
      <c r="M13" s="4" t="e">
        <f>M2+7</f>
        <v>#VALUE!</v>
      </c>
      <c r="N13" s="23" t="str">
        <f>N2</f>
        <v>笛吹中</v>
      </c>
      <c r="O13" s="23"/>
      <c r="P13" s="23"/>
      <c r="Q13" s="165" t="e">
        <f>Q2+7</f>
        <v>#VALUE!</v>
      </c>
      <c r="R13" s="256" t="str">
        <f>R2</f>
        <v>富士中</v>
      </c>
      <c r="S13" s="23"/>
      <c r="T13" s="257"/>
      <c r="U13" s="4" t="e">
        <f>U2+7</f>
        <v>#VALUE!</v>
      </c>
      <c r="V13" s="24" t="str">
        <f>V2</f>
        <v>大月中</v>
      </c>
      <c r="W13" s="23"/>
      <c r="X13" s="23"/>
      <c r="Y13" s="4" t="e">
        <f>Y2+7</f>
        <v>#VALUE!</v>
      </c>
      <c r="Z13" s="24" t="str">
        <f>Z2</f>
        <v>○○学校</v>
      </c>
      <c r="AA13" s="23"/>
      <c r="AB13" s="23"/>
      <c r="AC13" s="4">
        <f>AC2+7</f>
        <v>45536</v>
      </c>
      <c r="AD13" s="86"/>
      <c r="FQ13" s="94"/>
      <c r="FR13" s="94"/>
      <c r="FS13" s="94"/>
      <c r="FT13" s="94"/>
      <c r="FU13" s="94"/>
      <c r="FV13" s="94"/>
      <c r="FW13" s="94"/>
      <c r="FX13" s="94"/>
    </row>
    <row r="14" spans="1:180" x14ac:dyDescent="0.2">
      <c r="A14" s="91" t="s">
        <v>10</v>
      </c>
      <c r="B14" s="5" t="s">
        <v>0</v>
      </c>
      <c r="C14" s="1" t="s">
        <v>1</v>
      </c>
      <c r="D14" s="191" t="s">
        <v>49</v>
      </c>
      <c r="E14" s="6" t="s">
        <v>2</v>
      </c>
      <c r="F14" s="25" t="s">
        <v>0</v>
      </c>
      <c r="G14" s="1" t="s">
        <v>1</v>
      </c>
      <c r="H14" s="191" t="s">
        <v>49</v>
      </c>
      <c r="I14" s="2" t="s">
        <v>2</v>
      </c>
      <c r="J14" s="5" t="s">
        <v>0</v>
      </c>
      <c r="K14" s="1" t="s">
        <v>1</v>
      </c>
      <c r="L14" s="191" t="s">
        <v>49</v>
      </c>
      <c r="M14" s="6" t="s">
        <v>2</v>
      </c>
      <c r="N14" s="25" t="s">
        <v>0</v>
      </c>
      <c r="O14" s="1" t="s">
        <v>1</v>
      </c>
      <c r="P14" s="191" t="s">
        <v>49</v>
      </c>
      <c r="Q14" s="2" t="s">
        <v>2</v>
      </c>
      <c r="R14" s="5" t="s">
        <v>0</v>
      </c>
      <c r="S14" s="1" t="s">
        <v>1</v>
      </c>
      <c r="T14" s="357" t="s">
        <v>49</v>
      </c>
      <c r="U14" s="2" t="s">
        <v>2</v>
      </c>
      <c r="V14" s="5" t="s">
        <v>0</v>
      </c>
      <c r="W14" s="1" t="s">
        <v>1</v>
      </c>
      <c r="X14" s="191" t="s">
        <v>49</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7"/>
      <c r="F15" s="25"/>
      <c r="G15" s="1"/>
      <c r="H15" s="2"/>
      <c r="I15" s="30"/>
      <c r="J15" s="5"/>
      <c r="K15" s="1"/>
      <c r="L15" s="2"/>
      <c r="M15" s="7"/>
      <c r="N15" s="25"/>
      <c r="O15" s="1"/>
      <c r="P15" s="2"/>
      <c r="Q15" s="30"/>
      <c r="R15" s="5"/>
      <c r="S15" s="1"/>
      <c r="T15" s="1"/>
      <c r="U15" s="30"/>
      <c r="V15" s="5"/>
      <c r="W15" s="1"/>
      <c r="X15" s="2"/>
      <c r="Y15" s="7"/>
      <c r="Z15" s="5"/>
      <c r="AA15" s="1"/>
      <c r="AB15" s="2"/>
      <c r="AC15" s="7"/>
      <c r="AD15" s="91">
        <v>1</v>
      </c>
      <c r="FQ15" s="94"/>
      <c r="FR15" s="94"/>
      <c r="FS15" s="94"/>
      <c r="FT15" s="94"/>
      <c r="FU15" s="94"/>
      <c r="FV15" s="94"/>
      <c r="FW15" s="94"/>
      <c r="FX15" s="94"/>
    </row>
    <row r="16" spans="1:180" s="15" customFormat="1" ht="30" customHeight="1" x14ac:dyDescent="0.2">
      <c r="A16" s="92">
        <v>2</v>
      </c>
      <c r="B16" s="11"/>
      <c r="C16" s="12"/>
      <c r="D16" s="10"/>
      <c r="E16" s="14"/>
      <c r="F16" s="26"/>
      <c r="G16" s="12"/>
      <c r="H16" s="10"/>
      <c r="I16" s="31"/>
      <c r="J16" s="11"/>
      <c r="K16" s="12"/>
      <c r="L16" s="10"/>
      <c r="M16" s="14"/>
      <c r="N16" s="26"/>
      <c r="O16" s="12"/>
      <c r="P16" s="10"/>
      <c r="Q16" s="31"/>
      <c r="R16" s="11"/>
      <c r="S16" s="12"/>
      <c r="T16" s="12"/>
      <c r="U16" s="31"/>
      <c r="V16" s="11"/>
      <c r="W16" s="12"/>
      <c r="X16" s="10"/>
      <c r="Y16" s="14"/>
      <c r="Z16" s="11"/>
      <c r="AA16" s="12"/>
      <c r="AB16" s="10"/>
      <c r="AC16" s="14"/>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30"/>
      <c r="R17" s="5"/>
      <c r="S17" s="1"/>
      <c r="T17" s="1"/>
      <c r="U17" s="7"/>
      <c r="V17" s="5"/>
      <c r="W17" s="1"/>
      <c r="X17" s="2"/>
      <c r="Y17" s="7"/>
      <c r="Z17" s="5"/>
      <c r="AA17" s="1"/>
      <c r="AB17" s="2"/>
      <c r="AC17" s="6"/>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151"/>
      <c r="J18" s="11"/>
      <c r="K18" s="12"/>
      <c r="L18" s="10"/>
      <c r="M18" s="14"/>
      <c r="N18" s="26"/>
      <c r="O18" s="12"/>
      <c r="P18" s="10"/>
      <c r="Q18" s="254"/>
      <c r="R18" s="11"/>
      <c r="S18" s="12"/>
      <c r="T18" s="12"/>
      <c r="U18" s="151"/>
      <c r="V18" s="11"/>
      <c r="W18" s="12"/>
      <c r="X18" s="10"/>
      <c r="Y18" s="14"/>
      <c r="Z18" s="11"/>
      <c r="AA18" s="10"/>
      <c r="AB18" s="10"/>
      <c r="AC18" s="14"/>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158"/>
      <c r="F19" s="25"/>
      <c r="G19" s="1"/>
      <c r="H19" s="2"/>
      <c r="I19" s="148"/>
      <c r="J19" s="5"/>
      <c r="K19" s="1"/>
      <c r="L19" s="2"/>
      <c r="M19" s="7"/>
      <c r="N19" s="152"/>
      <c r="O19" s="153"/>
      <c r="P19" s="154"/>
      <c r="Q19" s="155"/>
      <c r="R19" s="5"/>
      <c r="S19" s="1"/>
      <c r="T19" s="1"/>
      <c r="U19" s="148"/>
      <c r="V19" s="5"/>
      <c r="W19" s="1"/>
      <c r="X19" s="2"/>
      <c r="Y19" s="7"/>
      <c r="Z19" s="5"/>
      <c r="AA19" s="1"/>
      <c r="AB19" s="2"/>
      <c r="AC19" s="6"/>
      <c r="AD19" s="91">
        <v>5</v>
      </c>
      <c r="FQ19" s="94"/>
      <c r="FR19" s="94"/>
      <c r="FS19" s="94"/>
      <c r="FT19" s="94"/>
      <c r="FU19" s="94"/>
      <c r="FV19" s="94"/>
      <c r="FW19" s="94"/>
      <c r="FX19" s="94"/>
    </row>
    <row r="20" spans="1:180" s="15" customFormat="1" ht="30" customHeight="1" x14ac:dyDescent="0.2">
      <c r="A20" s="92">
        <v>6</v>
      </c>
      <c r="B20" s="11"/>
      <c r="C20" s="12"/>
      <c r="D20" s="10"/>
      <c r="E20" s="14"/>
      <c r="F20" s="26"/>
      <c r="G20" s="12"/>
      <c r="H20" s="10"/>
      <c r="I20" s="31"/>
      <c r="J20" s="11"/>
      <c r="K20" s="12"/>
      <c r="L20" s="10"/>
      <c r="M20" s="14"/>
      <c r="N20" s="26"/>
      <c r="O20" s="12"/>
      <c r="P20" s="10"/>
      <c r="Q20" s="31"/>
      <c r="R20" s="11"/>
      <c r="S20" s="12"/>
      <c r="T20" s="12"/>
      <c r="U20" s="31"/>
      <c r="V20" s="11"/>
      <c r="W20" s="12"/>
      <c r="X20" s="10"/>
      <c r="Y20" s="14"/>
      <c r="Z20" s="11"/>
      <c r="AA20" s="12"/>
      <c r="AB20" s="10"/>
      <c r="AC20" s="14"/>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9"/>
      <c r="R21" s="35"/>
      <c r="S21" s="36"/>
      <c r="T21" s="36"/>
      <c r="U21" s="37"/>
      <c r="V21" s="35"/>
      <c r="W21" s="36"/>
      <c r="X21" s="41"/>
      <c r="Y21" s="37"/>
      <c r="Z21" s="35"/>
      <c r="AA21" s="36"/>
      <c r="AB21" s="41"/>
      <c r="AC21" s="40"/>
      <c r="AD21" s="91" t="s">
        <v>8</v>
      </c>
      <c r="FQ21" s="94"/>
      <c r="FR21" s="94"/>
      <c r="FS21" s="94"/>
      <c r="FT21" s="94"/>
      <c r="FU21" s="94"/>
      <c r="FV21" s="94"/>
      <c r="FW21" s="94"/>
      <c r="FX21" s="94"/>
    </row>
    <row r="22" spans="1:180" ht="14.25" customHeight="1" thickTop="1" thickBot="1" x14ac:dyDescent="0.25">
      <c r="A22" s="86" t="s">
        <v>9</v>
      </c>
      <c r="B22" s="27">
        <f>SUM(B15:B21)</f>
        <v>0</v>
      </c>
      <c r="C22" s="8">
        <f>SUM(C15:C21)</f>
        <v>0</v>
      </c>
      <c r="D22" s="20"/>
      <c r="E22" s="28"/>
      <c r="F22" s="9">
        <f>SUM(F15:F21)</f>
        <v>0</v>
      </c>
      <c r="G22" s="8">
        <f>SUM(G15:G21)</f>
        <v>0</v>
      </c>
      <c r="H22" s="20"/>
      <c r="I22" s="20"/>
      <c r="J22" s="27">
        <f>SUM(J15:J21)</f>
        <v>0</v>
      </c>
      <c r="K22" s="8">
        <f>SUM(K15:K21)</f>
        <v>0</v>
      </c>
      <c r="L22" s="20"/>
      <c r="M22" s="28"/>
      <c r="N22" s="9">
        <f>SUM(N15:N21)</f>
        <v>0</v>
      </c>
      <c r="O22" s="8">
        <f>SUM(O15:O21)</f>
        <v>0</v>
      </c>
      <c r="P22" s="20"/>
      <c r="Q22" s="20"/>
      <c r="R22" s="27">
        <f>SUM(R15:R21)</f>
        <v>0</v>
      </c>
      <c r="S22" s="8">
        <f>SUM(S15:S21)</f>
        <v>0</v>
      </c>
      <c r="T22" s="8"/>
      <c r="U22" s="20"/>
      <c r="V22" s="27">
        <f>SUM(V15:V21)</f>
        <v>0</v>
      </c>
      <c r="W22" s="8">
        <f>SUM(W15:W21)</f>
        <v>0</v>
      </c>
      <c r="X22" s="20"/>
      <c r="Y22" s="28"/>
      <c r="Z22" s="27">
        <f>SUM(Z15:Z21)</f>
        <v>0</v>
      </c>
      <c r="AA22" s="8">
        <f>SUM(AA15:AA21)</f>
        <v>0</v>
      </c>
      <c r="AB22" s="20"/>
      <c r="AC22" s="28"/>
      <c r="AD22" s="86" t="s">
        <v>9</v>
      </c>
      <c r="FQ22" s="94"/>
      <c r="FR22" s="94"/>
      <c r="FS22" s="94"/>
      <c r="FT22" s="94"/>
      <c r="FU22" s="94"/>
      <c r="FV22" s="94"/>
      <c r="FW22" s="94"/>
      <c r="FX22" s="94"/>
    </row>
    <row r="23" spans="1:180" ht="14.25" customHeight="1" thickTop="1" x14ac:dyDescent="0.2">
      <c r="A23" s="85" t="s">
        <v>34</v>
      </c>
      <c r="B23" s="126" t="str">
        <f>$B$1</f>
        <v>山梨　太郎</v>
      </c>
      <c r="C23" s="127"/>
      <c r="D23" s="127"/>
      <c r="E23" s="19" t="str">
        <f>E12</f>
        <v>月曜日</v>
      </c>
      <c r="F23" s="53" t="str">
        <f>F12</f>
        <v>甲州　花子</v>
      </c>
      <c r="G23" s="53"/>
      <c r="H23" s="53"/>
      <c r="I23" s="32" t="str">
        <f>I12</f>
        <v>〇曜日</v>
      </c>
      <c r="J23" s="287" t="str">
        <f>J12</f>
        <v>笛吹　次郎</v>
      </c>
      <c r="K23" s="288"/>
      <c r="L23" s="288"/>
      <c r="M23" s="273" t="str">
        <f>M12</f>
        <v>〇曜日</v>
      </c>
      <c r="N23" s="128" t="str">
        <f>N12</f>
        <v>吉田　三郎</v>
      </c>
      <c r="O23" s="128"/>
      <c r="P23" s="128"/>
      <c r="Q23" s="34" t="str">
        <f>Q12</f>
        <v>〇曜日</v>
      </c>
      <c r="R23" s="292" t="str">
        <f>R12</f>
        <v>富士　さくら</v>
      </c>
      <c r="S23" s="289"/>
      <c r="T23" s="334"/>
      <c r="U23" s="275" t="str">
        <f>U12</f>
        <v>〇曜日</v>
      </c>
      <c r="V23" s="290" t="str">
        <f>V12</f>
        <v>大月　四郎</v>
      </c>
      <c r="W23" s="291"/>
      <c r="X23" s="291"/>
      <c r="Y23" s="285" t="str">
        <f>Y12</f>
        <v>〇曜日</v>
      </c>
      <c r="Z23" s="160"/>
      <c r="AA23" s="161"/>
      <c r="AB23" s="161"/>
      <c r="AC23" s="162" t="s">
        <v>7</v>
      </c>
      <c r="AD23" s="85"/>
      <c r="FQ23" s="94"/>
      <c r="FR23" s="94"/>
      <c r="FS23" s="94"/>
      <c r="FT23" s="94"/>
      <c r="FU23" s="94"/>
      <c r="FV23" s="94"/>
      <c r="FW23" s="94"/>
      <c r="FX23" s="94"/>
    </row>
    <row r="24" spans="1:180" ht="14.25" customHeight="1" x14ac:dyDescent="0.2">
      <c r="A24" s="86"/>
      <c r="B24" s="21" t="str">
        <f>B13</f>
        <v>山梨中</v>
      </c>
      <c r="C24" s="22"/>
      <c r="D24" s="22"/>
      <c r="E24" s="4" t="e">
        <f>E13+7</f>
        <v>#VALUE!</v>
      </c>
      <c r="F24" s="23" t="str">
        <f>F13</f>
        <v>山梨中</v>
      </c>
      <c r="G24" s="23"/>
      <c r="H24" s="23"/>
      <c r="I24" s="4" t="e">
        <f>I13+7</f>
        <v>#VALUE!</v>
      </c>
      <c r="J24" s="24" t="str">
        <f>J13</f>
        <v>笛吹中</v>
      </c>
      <c r="K24" s="23"/>
      <c r="L24" s="23"/>
      <c r="M24" s="4" t="e">
        <f>M13+7</f>
        <v>#VALUE!</v>
      </c>
      <c r="N24" s="23" t="str">
        <f>N13</f>
        <v>笛吹中</v>
      </c>
      <c r="O24" s="23"/>
      <c r="P24" s="23"/>
      <c r="Q24" s="165" t="e">
        <f>Q13+7</f>
        <v>#VALUE!</v>
      </c>
      <c r="R24" s="256" t="str">
        <f>R13</f>
        <v>富士中</v>
      </c>
      <c r="S24" s="23"/>
      <c r="T24" s="257"/>
      <c r="U24" s="4" t="e">
        <f>U13+7</f>
        <v>#VALUE!</v>
      </c>
      <c r="V24" s="24" t="str">
        <f>V13</f>
        <v>大月中</v>
      </c>
      <c r="W24" s="23"/>
      <c r="X24" s="23"/>
      <c r="Y24" s="4" t="e">
        <f>Y13+7</f>
        <v>#VALUE!</v>
      </c>
      <c r="Z24" s="24" t="str">
        <f>Z2</f>
        <v>○○学校</v>
      </c>
      <c r="AA24" s="23"/>
      <c r="AB24" s="23"/>
      <c r="AC24" s="4">
        <f>AC13+7</f>
        <v>45543</v>
      </c>
      <c r="AD24" s="86"/>
      <c r="FQ24" s="94"/>
      <c r="FR24" s="94"/>
      <c r="FS24" s="94"/>
      <c r="FT24" s="94"/>
      <c r="FU24" s="94"/>
      <c r="FV24" s="94"/>
      <c r="FW24" s="94"/>
      <c r="FX24" s="94"/>
    </row>
    <row r="25" spans="1:180" ht="14.25" customHeight="1" x14ac:dyDescent="0.2">
      <c r="A25" s="91" t="s">
        <v>10</v>
      </c>
      <c r="B25" s="5" t="s">
        <v>0</v>
      </c>
      <c r="C25" s="1" t="s">
        <v>1</v>
      </c>
      <c r="D25" s="191" t="s">
        <v>49</v>
      </c>
      <c r="E25" s="6" t="s">
        <v>2</v>
      </c>
      <c r="F25" s="25" t="s">
        <v>0</v>
      </c>
      <c r="G25" s="1" t="s">
        <v>1</v>
      </c>
      <c r="H25" s="191" t="s">
        <v>49</v>
      </c>
      <c r="I25" s="2" t="s">
        <v>2</v>
      </c>
      <c r="J25" s="5" t="s">
        <v>0</v>
      </c>
      <c r="K25" s="1" t="s">
        <v>1</v>
      </c>
      <c r="L25" s="191" t="s">
        <v>49</v>
      </c>
      <c r="M25" s="6" t="s">
        <v>2</v>
      </c>
      <c r="N25" s="25" t="s">
        <v>0</v>
      </c>
      <c r="O25" s="1" t="s">
        <v>1</v>
      </c>
      <c r="P25" s="191" t="s">
        <v>49</v>
      </c>
      <c r="Q25" s="2" t="s">
        <v>2</v>
      </c>
      <c r="R25" s="5" t="s">
        <v>0</v>
      </c>
      <c r="S25" s="1" t="s">
        <v>1</v>
      </c>
      <c r="T25" s="357" t="s">
        <v>49</v>
      </c>
      <c r="U25" s="2" t="s">
        <v>2</v>
      </c>
      <c r="V25" s="5" t="s">
        <v>0</v>
      </c>
      <c r="W25" s="1" t="s">
        <v>1</v>
      </c>
      <c r="X25" s="191" t="s">
        <v>49</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5"/>
      <c r="G26" s="1"/>
      <c r="H26" s="2"/>
      <c r="I26" s="7"/>
      <c r="J26" s="5"/>
      <c r="K26" s="1"/>
      <c r="L26" s="2"/>
      <c r="M26" s="7"/>
      <c r="N26" s="25"/>
      <c r="O26" s="1"/>
      <c r="P26" s="2"/>
      <c r="Q26" s="30"/>
      <c r="R26" s="5"/>
      <c r="S26" s="1"/>
      <c r="T26" s="1"/>
      <c r="U26" s="7"/>
      <c r="V26" s="5"/>
      <c r="W26" s="1"/>
      <c r="X26" s="2"/>
      <c r="Y26" s="7"/>
      <c r="Z26" s="5"/>
      <c r="AA26" s="1"/>
      <c r="AB26" s="1"/>
      <c r="AC26" s="7"/>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31"/>
      <c r="R27" s="11"/>
      <c r="S27" s="12"/>
      <c r="T27" s="12"/>
      <c r="U27" s="31"/>
      <c r="V27" s="11"/>
      <c r="W27" s="12"/>
      <c r="X27" s="10"/>
      <c r="Y27" s="14"/>
      <c r="Z27" s="11"/>
      <c r="AA27" s="12"/>
      <c r="AB27" s="12"/>
      <c r="AC27" s="14"/>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30"/>
      <c r="R28" s="5"/>
      <c r="S28" s="1"/>
      <c r="T28" s="1"/>
      <c r="U28" s="7"/>
      <c r="V28" s="5"/>
      <c r="W28" s="1"/>
      <c r="X28" s="2"/>
      <c r="Y28" s="7"/>
      <c r="Z28" s="5"/>
      <c r="AA28" s="1"/>
      <c r="AB28" s="1"/>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31"/>
      <c r="R29" s="11"/>
      <c r="S29" s="12"/>
      <c r="T29" s="12"/>
      <c r="U29" s="31"/>
      <c r="V29" s="11"/>
      <c r="W29" s="12"/>
      <c r="X29" s="10"/>
      <c r="Y29" s="14"/>
      <c r="Z29" s="11"/>
      <c r="AA29" s="12"/>
      <c r="AB29" s="12"/>
      <c r="AC29" s="14"/>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7"/>
      <c r="J30" s="5"/>
      <c r="K30" s="1"/>
      <c r="L30" s="2"/>
      <c r="M30" s="7"/>
      <c r="N30" s="152"/>
      <c r="O30" s="153"/>
      <c r="P30" s="154"/>
      <c r="Q30" s="155"/>
      <c r="R30" s="5"/>
      <c r="S30" s="1"/>
      <c r="T30" s="1"/>
      <c r="U30" s="7"/>
      <c r="V30" s="5"/>
      <c r="W30" s="1"/>
      <c r="X30" s="2"/>
      <c r="Y30" s="7"/>
      <c r="Z30" s="5"/>
      <c r="AA30" s="1"/>
      <c r="AB30" s="1"/>
      <c r="AC30" s="7"/>
      <c r="AD30" s="91">
        <v>5</v>
      </c>
      <c r="FQ30" s="94"/>
      <c r="FR30" s="94"/>
      <c r="FS30" s="94"/>
      <c r="FT30" s="94"/>
      <c r="FU30" s="94"/>
      <c r="FV30" s="94"/>
      <c r="FW30" s="94"/>
      <c r="FX30" s="94"/>
    </row>
    <row r="31" spans="1:180" s="15" customFormat="1" ht="30" customHeight="1" x14ac:dyDescent="0.2">
      <c r="A31" s="92">
        <v>6</v>
      </c>
      <c r="B31" s="11"/>
      <c r="C31" s="12"/>
      <c r="D31" s="10"/>
      <c r="E31" s="13"/>
      <c r="F31" s="26"/>
      <c r="G31" s="12"/>
      <c r="H31" s="10"/>
      <c r="I31" s="31"/>
      <c r="J31" s="11"/>
      <c r="K31" s="12"/>
      <c r="L31" s="10"/>
      <c r="M31" s="13"/>
      <c r="N31" s="26"/>
      <c r="O31" s="12"/>
      <c r="P31" s="10"/>
      <c r="Q31" s="31"/>
      <c r="R31" s="11"/>
      <c r="S31" s="12"/>
      <c r="T31" s="12"/>
      <c r="U31" s="31"/>
      <c r="V31" s="11"/>
      <c r="W31" s="12"/>
      <c r="X31" s="10"/>
      <c r="Y31" s="13"/>
      <c r="Z31" s="11"/>
      <c r="AA31" s="12"/>
      <c r="AB31" s="12"/>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5"/>
      <c r="G32" s="36"/>
      <c r="H32" s="41"/>
      <c r="I32" s="37"/>
      <c r="J32" s="35"/>
      <c r="K32" s="36"/>
      <c r="L32" s="41"/>
      <c r="M32" s="37"/>
      <c r="N32" s="38"/>
      <c r="O32" s="36"/>
      <c r="P32" s="41"/>
      <c r="Q32" s="39"/>
      <c r="R32" s="35"/>
      <c r="S32" s="36"/>
      <c r="T32" s="36"/>
      <c r="U32" s="37"/>
      <c r="V32" s="35"/>
      <c r="W32" s="36"/>
      <c r="X32" s="41"/>
      <c r="Y32" s="37"/>
      <c r="Z32" s="35"/>
      <c r="AA32" s="36"/>
      <c r="AB32" s="36"/>
      <c r="AC32" s="37"/>
      <c r="AD32" s="91" t="s">
        <v>8</v>
      </c>
      <c r="FQ32" s="94"/>
      <c r="FR32" s="94"/>
      <c r="FS32" s="94"/>
      <c r="FT32" s="94"/>
      <c r="FU32" s="94"/>
      <c r="FV32" s="94"/>
      <c r="FW32" s="94"/>
      <c r="FX32" s="94"/>
    </row>
    <row r="33" spans="1:180" ht="15" customHeight="1" thickTop="1" thickBot="1" x14ac:dyDescent="0.25">
      <c r="A33" s="87" t="s">
        <v>9</v>
      </c>
      <c r="B33" s="42">
        <f>SUM(B26:B32)</f>
        <v>0</v>
      </c>
      <c r="C33" s="43">
        <f>SUM(C26:C32)</f>
        <v>0</v>
      </c>
      <c r="D33" s="51"/>
      <c r="E33" s="44"/>
      <c r="F33" s="52">
        <f>SUM(F26:F32)</f>
        <v>0</v>
      </c>
      <c r="G33" s="43">
        <f>SUM(G26:G32)</f>
        <v>0</v>
      </c>
      <c r="H33" s="51"/>
      <c r="I33" s="51"/>
      <c r="J33" s="42">
        <f>SUM(J26:J32)</f>
        <v>0</v>
      </c>
      <c r="K33" s="43">
        <f>SUM(K26:K32)</f>
        <v>0</v>
      </c>
      <c r="L33" s="51"/>
      <c r="M33" s="44"/>
      <c r="N33" s="52">
        <f>SUM(N26:N32)</f>
        <v>0</v>
      </c>
      <c r="O33" s="43">
        <f>SUM(O26:O32)</f>
        <v>0</v>
      </c>
      <c r="P33" s="51"/>
      <c r="Q33" s="51"/>
      <c r="R33" s="42">
        <f>SUM(R26:R32)</f>
        <v>0</v>
      </c>
      <c r="S33" s="43">
        <f>SUM(S26:S32)</f>
        <v>0</v>
      </c>
      <c r="T33" s="43"/>
      <c r="U33" s="51"/>
      <c r="V33" s="42">
        <f>SUM(V26:V32)</f>
        <v>0</v>
      </c>
      <c r="W33" s="43">
        <f>SUM(W26:W32)</f>
        <v>0</v>
      </c>
      <c r="X33" s="51"/>
      <c r="Y33" s="44"/>
      <c r="Z33" s="42">
        <f>SUM(Z26:Z32)</f>
        <v>0</v>
      </c>
      <c r="AA33" s="43">
        <f>SUM(AA26:AA32)</f>
        <v>0</v>
      </c>
      <c r="AB33" s="51"/>
      <c r="AC33" s="44"/>
      <c r="AD33" s="87" t="s">
        <v>9</v>
      </c>
      <c r="FQ33" s="94"/>
      <c r="FR33" s="94"/>
      <c r="FS33" s="94"/>
      <c r="FT33" s="94"/>
      <c r="FU33" s="94"/>
      <c r="FV33" s="94"/>
      <c r="FW33" s="94"/>
      <c r="FX33" s="94"/>
    </row>
    <row r="34" spans="1:180" ht="15" customHeight="1" thickTop="1" x14ac:dyDescent="0.2">
      <c r="A34" s="85" t="s">
        <v>35</v>
      </c>
      <c r="B34" s="16" t="str">
        <f>$B$1</f>
        <v>山梨　太郎</v>
      </c>
      <c r="C34" s="17"/>
      <c r="D34" s="17"/>
      <c r="E34" s="45" t="str">
        <f>E23</f>
        <v>月曜日</v>
      </c>
      <c r="F34" s="46" t="str">
        <f>F23</f>
        <v>甲州　花子</v>
      </c>
      <c r="G34" s="46"/>
      <c r="H34" s="46"/>
      <c r="I34" s="47" t="str">
        <f>I23</f>
        <v>〇曜日</v>
      </c>
      <c r="J34" s="277" t="str">
        <f>J23</f>
        <v>笛吹　次郎</v>
      </c>
      <c r="K34" s="278"/>
      <c r="L34" s="278"/>
      <c r="M34" s="279" t="str">
        <f>M23</f>
        <v>〇曜日</v>
      </c>
      <c r="N34" s="49" t="str">
        <f>N23</f>
        <v>吉田　三郎</v>
      </c>
      <c r="O34" s="49"/>
      <c r="P34" s="49"/>
      <c r="Q34" s="50" t="str">
        <f>Q23</f>
        <v>〇曜日</v>
      </c>
      <c r="R34" s="332" t="str">
        <f>R23</f>
        <v>富士　さくら</v>
      </c>
      <c r="S34" s="280"/>
      <c r="T34" s="333"/>
      <c r="U34" s="281" t="str">
        <f>U23</f>
        <v>〇曜日</v>
      </c>
      <c r="V34" s="282" t="str">
        <f>V23</f>
        <v>大月　四郎</v>
      </c>
      <c r="W34" s="283"/>
      <c r="X34" s="283"/>
      <c r="Y34" s="284" t="str">
        <f>Y23</f>
        <v>〇曜日</v>
      </c>
      <c r="Z34" s="48"/>
      <c r="AA34"/>
      <c r="AB34"/>
      <c r="AC34" s="28" t="s">
        <v>7</v>
      </c>
      <c r="AD34" s="86"/>
      <c r="FQ34" s="94"/>
      <c r="FR34" s="94"/>
      <c r="FS34" s="94"/>
      <c r="FT34" s="94"/>
      <c r="FU34" s="94"/>
      <c r="FV34" s="94"/>
      <c r="FW34" s="94"/>
      <c r="FX34" s="94"/>
    </row>
    <row r="35" spans="1:180" ht="14.25" customHeight="1" x14ac:dyDescent="0.2">
      <c r="A35" s="86"/>
      <c r="B35" s="21" t="str">
        <f>B24</f>
        <v>山梨中</v>
      </c>
      <c r="C35" s="22"/>
      <c r="D35" s="22"/>
      <c r="E35" s="4" t="e">
        <f>E24+7</f>
        <v>#VALUE!</v>
      </c>
      <c r="F35" s="23" t="str">
        <f>F24</f>
        <v>山梨中</v>
      </c>
      <c r="G35" s="23"/>
      <c r="H35" s="23"/>
      <c r="I35" s="4" t="e">
        <f>I24+7</f>
        <v>#VALUE!</v>
      </c>
      <c r="J35" s="24" t="str">
        <f>J24</f>
        <v>笛吹中</v>
      </c>
      <c r="K35" s="23"/>
      <c r="L35" s="23"/>
      <c r="M35" s="4" t="e">
        <f>M24+7</f>
        <v>#VALUE!</v>
      </c>
      <c r="N35" s="23" t="str">
        <f>N24</f>
        <v>笛吹中</v>
      </c>
      <c r="O35" s="23"/>
      <c r="P35" s="23"/>
      <c r="Q35" s="165" t="e">
        <f>Q24+7</f>
        <v>#VALUE!</v>
      </c>
      <c r="R35" s="256" t="str">
        <f>R24</f>
        <v>富士中</v>
      </c>
      <c r="S35" s="23"/>
      <c r="T35" s="257"/>
      <c r="U35" s="4" t="e">
        <f>U24+7</f>
        <v>#VALUE!</v>
      </c>
      <c r="V35" s="24" t="str">
        <f>V24</f>
        <v>大月中</v>
      </c>
      <c r="W35" s="23"/>
      <c r="X35" s="23"/>
      <c r="Y35" s="4" t="e">
        <f>Y24+7</f>
        <v>#VALUE!</v>
      </c>
      <c r="Z35" s="24" t="str">
        <f>Z2</f>
        <v>○○学校</v>
      </c>
      <c r="AA35" s="23"/>
      <c r="AB35" s="23"/>
      <c r="AC35" s="4">
        <f>AC24+7</f>
        <v>45550</v>
      </c>
      <c r="AD35" s="86"/>
      <c r="FQ35" s="94"/>
      <c r="FR35" s="94"/>
      <c r="FS35" s="94"/>
      <c r="FT35" s="94"/>
      <c r="FU35" s="94"/>
      <c r="FV35" s="94"/>
      <c r="FW35" s="94"/>
      <c r="FX35" s="94"/>
    </row>
    <row r="36" spans="1:180" ht="15" customHeight="1" x14ac:dyDescent="0.2">
      <c r="A36" s="91" t="s">
        <v>10</v>
      </c>
      <c r="B36" s="5" t="s">
        <v>0</v>
      </c>
      <c r="C36" s="1" t="s">
        <v>1</v>
      </c>
      <c r="D36" s="191" t="s">
        <v>49</v>
      </c>
      <c r="E36" s="6" t="s">
        <v>2</v>
      </c>
      <c r="F36" s="25" t="s">
        <v>0</v>
      </c>
      <c r="G36" s="1" t="s">
        <v>1</v>
      </c>
      <c r="H36" s="191" t="s">
        <v>49</v>
      </c>
      <c r="I36" s="2" t="s">
        <v>2</v>
      </c>
      <c r="J36" s="5" t="s">
        <v>0</v>
      </c>
      <c r="K36" s="1" t="s">
        <v>1</v>
      </c>
      <c r="L36" s="191" t="s">
        <v>49</v>
      </c>
      <c r="M36" s="6" t="s">
        <v>2</v>
      </c>
      <c r="N36" s="25" t="s">
        <v>0</v>
      </c>
      <c r="O36" s="1" t="s">
        <v>1</v>
      </c>
      <c r="P36" s="191" t="s">
        <v>49</v>
      </c>
      <c r="Q36" s="2" t="s">
        <v>2</v>
      </c>
      <c r="R36" s="5" t="s">
        <v>0</v>
      </c>
      <c r="S36" s="1" t="s">
        <v>1</v>
      </c>
      <c r="T36" s="357" t="s">
        <v>49</v>
      </c>
      <c r="U36" s="2"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2"/>
      <c r="E37" s="7"/>
      <c r="F37" s="25"/>
      <c r="G37" s="1"/>
      <c r="H37" s="2"/>
      <c r="I37" s="30"/>
      <c r="J37" s="5"/>
      <c r="K37" s="1"/>
      <c r="L37" s="2"/>
      <c r="M37" s="7"/>
      <c r="N37" s="25"/>
      <c r="O37" s="1"/>
      <c r="P37" s="2"/>
      <c r="Q37" s="30"/>
      <c r="R37" s="5"/>
      <c r="S37" s="1"/>
      <c r="T37" s="1"/>
      <c r="U37" s="30"/>
      <c r="V37" s="5"/>
      <c r="W37" s="1"/>
      <c r="X37" s="2"/>
      <c r="Y37" s="7"/>
      <c r="Z37" s="5"/>
      <c r="AA37" s="1"/>
      <c r="AB37" s="1"/>
      <c r="AC37" s="7"/>
      <c r="AD37" s="91">
        <v>1</v>
      </c>
      <c r="FQ37" s="94"/>
      <c r="FR37" s="94"/>
      <c r="FS37" s="94"/>
      <c r="FT37" s="94"/>
      <c r="FU37" s="94"/>
      <c r="FV37" s="94"/>
      <c r="FW37" s="94"/>
      <c r="FX37" s="94"/>
    </row>
    <row r="38" spans="1:180" s="15" customFormat="1" ht="30" customHeight="1" x14ac:dyDescent="0.2">
      <c r="A38" s="92">
        <v>2</v>
      </c>
      <c r="B38" s="11"/>
      <c r="C38" s="12"/>
      <c r="D38" s="10"/>
      <c r="E38" s="14"/>
      <c r="F38" s="26"/>
      <c r="G38" s="12"/>
      <c r="H38" s="10"/>
      <c r="I38" s="31"/>
      <c r="J38" s="11"/>
      <c r="K38" s="12"/>
      <c r="L38" s="10"/>
      <c r="M38" s="14"/>
      <c r="N38" s="26"/>
      <c r="O38" s="12"/>
      <c r="P38" s="10"/>
      <c r="Q38" s="31"/>
      <c r="R38" s="11"/>
      <c r="S38" s="12"/>
      <c r="T38" s="12"/>
      <c r="U38" s="31"/>
      <c r="V38" s="11"/>
      <c r="W38" s="12"/>
      <c r="X38" s="10"/>
      <c r="Y38" s="14"/>
      <c r="Z38" s="11"/>
      <c r="AA38" s="12"/>
      <c r="AB38" s="12"/>
      <c r="AC38" s="13"/>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2"/>
      <c r="E39" s="7"/>
      <c r="F39" s="25"/>
      <c r="G39" s="1"/>
      <c r="H39" s="2"/>
      <c r="I39" s="7"/>
      <c r="J39" s="5"/>
      <c r="K39" s="1"/>
      <c r="L39" s="2"/>
      <c r="M39" s="7"/>
      <c r="N39" s="25"/>
      <c r="O39" s="1"/>
      <c r="P39" s="2"/>
      <c r="Q39" s="30"/>
      <c r="R39" s="5"/>
      <c r="S39" s="1"/>
      <c r="T39" s="1"/>
      <c r="U39" s="7"/>
      <c r="V39" s="5"/>
      <c r="W39" s="1"/>
      <c r="X39" s="2"/>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0"/>
      <c r="E40" s="14"/>
      <c r="F40" s="26"/>
      <c r="G40" s="12"/>
      <c r="H40" s="10"/>
      <c r="I40" s="31"/>
      <c r="J40" s="11"/>
      <c r="K40" s="12"/>
      <c r="L40" s="10"/>
      <c r="M40" s="14"/>
      <c r="N40" s="26"/>
      <c r="O40" s="12"/>
      <c r="P40" s="10"/>
      <c r="Q40" s="31"/>
      <c r="R40" s="11"/>
      <c r="S40" s="12"/>
      <c r="T40" s="12"/>
      <c r="U40" s="31"/>
      <c r="V40" s="11"/>
      <c r="W40" s="12"/>
      <c r="X40" s="10"/>
      <c r="Y40" s="14"/>
      <c r="Z40" s="11"/>
      <c r="AA40" s="12"/>
      <c r="AB40" s="12"/>
      <c r="AC40" s="13"/>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2"/>
      <c r="E41" s="7"/>
      <c r="F41" s="25"/>
      <c r="G41" s="1"/>
      <c r="H41" s="2"/>
      <c r="I41" s="150"/>
      <c r="J41" s="5"/>
      <c r="K41" s="1"/>
      <c r="L41" s="2"/>
      <c r="M41" s="7"/>
      <c r="N41" s="25"/>
      <c r="O41" s="1"/>
      <c r="P41" s="2"/>
      <c r="Q41" s="157"/>
      <c r="R41" s="5"/>
      <c r="S41" s="1"/>
      <c r="T41" s="1"/>
      <c r="U41" s="150"/>
      <c r="V41" s="5"/>
      <c r="W41" s="1"/>
      <c r="X41" s="2"/>
      <c r="Y41" s="7"/>
      <c r="Z41" s="5"/>
      <c r="AA41" s="1"/>
      <c r="AB41" s="1"/>
      <c r="AC41" s="7"/>
      <c r="AD41" s="91">
        <v>5</v>
      </c>
      <c r="FQ41" s="94"/>
      <c r="FR41" s="94"/>
      <c r="FS41" s="94"/>
      <c r="FT41" s="94"/>
      <c r="FU41" s="94"/>
      <c r="FV41" s="94"/>
      <c r="FW41" s="94"/>
      <c r="FX41" s="94"/>
    </row>
    <row r="42" spans="1:180" s="15" customFormat="1" ht="30" customHeight="1" x14ac:dyDescent="0.2">
      <c r="A42" s="92">
        <v>6</v>
      </c>
      <c r="B42" s="11"/>
      <c r="C42" s="12"/>
      <c r="D42" s="10"/>
      <c r="E42" s="13"/>
      <c r="F42" s="26"/>
      <c r="G42" s="12"/>
      <c r="H42" s="10"/>
      <c r="I42" s="31"/>
      <c r="J42" s="11"/>
      <c r="K42" s="12"/>
      <c r="L42" s="10"/>
      <c r="M42" s="14"/>
      <c r="N42" s="26"/>
      <c r="O42" s="12"/>
      <c r="P42" s="10"/>
      <c r="Q42" s="156"/>
      <c r="R42" s="11"/>
      <c r="S42" s="12"/>
      <c r="T42" s="12"/>
      <c r="U42" s="31"/>
      <c r="V42" s="11"/>
      <c r="W42" s="12"/>
      <c r="X42" s="10"/>
      <c r="Y42" s="14"/>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41"/>
      <c r="E43" s="37"/>
      <c r="F43" s="38"/>
      <c r="G43" s="36"/>
      <c r="H43" s="41"/>
      <c r="I43" s="37"/>
      <c r="J43" s="35"/>
      <c r="K43" s="36"/>
      <c r="L43" s="41"/>
      <c r="M43" s="37"/>
      <c r="N43" s="38"/>
      <c r="O43" s="36"/>
      <c r="P43" s="41"/>
      <c r="Q43" s="39"/>
      <c r="R43" s="35"/>
      <c r="S43" s="36"/>
      <c r="T43" s="36"/>
      <c r="U43" s="37"/>
      <c r="V43" s="35"/>
      <c r="W43" s="36"/>
      <c r="X43" s="41"/>
      <c r="Y43" s="37"/>
      <c r="Z43" s="35"/>
      <c r="AA43" s="36"/>
      <c r="AB43" s="36"/>
      <c r="AC43" s="40"/>
      <c r="AD43" s="91" t="s">
        <v>8</v>
      </c>
      <c r="FQ43" s="94"/>
      <c r="FR43" s="94"/>
      <c r="FS43" s="94"/>
      <c r="FT43" s="94"/>
      <c r="FU43" s="94"/>
      <c r="FV43" s="94"/>
      <c r="FW43" s="94"/>
      <c r="FX43" s="94"/>
    </row>
    <row r="44" spans="1:180" ht="13.5" customHeight="1" thickTop="1" thickBot="1" x14ac:dyDescent="0.25">
      <c r="A44" s="87" t="s">
        <v>9</v>
      </c>
      <c r="B44" s="42">
        <f>SUM(B37:B43)</f>
        <v>0</v>
      </c>
      <c r="C44" s="43">
        <f>SUM(C37:C43)</f>
        <v>0</v>
      </c>
      <c r="D44" s="51"/>
      <c r="E44" s="44" t="s">
        <v>54</v>
      </c>
      <c r="F44" s="52">
        <f>SUM(F37:F43)</f>
        <v>0</v>
      </c>
      <c r="G44" s="43">
        <f>SUM(G37:G43)</f>
        <v>0</v>
      </c>
      <c r="H44" s="51"/>
      <c r="I44" s="51"/>
      <c r="J44" s="42">
        <f>SUM(J37:J43)</f>
        <v>0</v>
      </c>
      <c r="K44" s="43">
        <f>SUM(K37:K43)</f>
        <v>0</v>
      </c>
      <c r="L44" s="51"/>
      <c r="M44" s="44"/>
      <c r="N44" s="52">
        <f>SUM(N37:N43)</f>
        <v>0</v>
      </c>
      <c r="O44" s="43">
        <f>SUM(O37:O43)</f>
        <v>0</v>
      </c>
      <c r="P44" s="51"/>
      <c r="Q44" s="51"/>
      <c r="R44" s="42">
        <f>SUM(R37:R43)</f>
        <v>0</v>
      </c>
      <c r="S44" s="43">
        <f>SUM(S37:S43)</f>
        <v>0</v>
      </c>
      <c r="T44" s="43"/>
      <c r="U44" s="51"/>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4.25" customHeight="1" thickTop="1" x14ac:dyDescent="0.2">
      <c r="A45" s="85" t="s">
        <v>36</v>
      </c>
      <c r="B45" s="16" t="str">
        <f>$B$1</f>
        <v>山梨　太郎</v>
      </c>
      <c r="C45" s="17"/>
      <c r="D45" s="17"/>
      <c r="E45" s="45" t="str">
        <f>E34</f>
        <v>月曜日</v>
      </c>
      <c r="F45" s="46" t="str">
        <f>F34</f>
        <v>甲州　花子</v>
      </c>
      <c r="G45" s="46"/>
      <c r="H45" s="46"/>
      <c r="I45" s="47" t="str">
        <f>I34</f>
        <v>〇曜日</v>
      </c>
      <c r="J45" s="277" t="str">
        <f>J34</f>
        <v>笛吹　次郎</v>
      </c>
      <c r="K45" s="278"/>
      <c r="L45" s="278"/>
      <c r="M45" s="279" t="str">
        <f>M34</f>
        <v>〇曜日</v>
      </c>
      <c r="N45" s="49" t="str">
        <f>N34</f>
        <v>吉田　三郎</v>
      </c>
      <c r="O45" s="49"/>
      <c r="P45" s="49"/>
      <c r="Q45" s="50" t="str">
        <f>Q34</f>
        <v>〇曜日</v>
      </c>
      <c r="R45" s="332" t="str">
        <f>R34</f>
        <v>富士　さくら</v>
      </c>
      <c r="S45" s="280"/>
      <c r="T45" s="333"/>
      <c r="U45" s="281" t="str">
        <f>U34</f>
        <v>〇曜日</v>
      </c>
      <c r="V45" s="282" t="str">
        <f>V34</f>
        <v>大月　四郎</v>
      </c>
      <c r="W45" s="283"/>
      <c r="X45" s="283"/>
      <c r="Y45" s="284" t="str">
        <f>Y34</f>
        <v>〇曜日</v>
      </c>
      <c r="Z45" s="68"/>
      <c r="AA45" s="69"/>
      <c r="AB45" s="69"/>
      <c r="AC45" s="3" t="s">
        <v>7</v>
      </c>
      <c r="AD45" s="85"/>
      <c r="FQ45" s="94"/>
      <c r="FR45" s="94"/>
      <c r="FS45" s="94"/>
      <c r="FT45" s="94"/>
      <c r="FU45" s="94"/>
      <c r="FV45" s="94"/>
      <c r="FW45" s="94"/>
      <c r="FX45" s="94"/>
    </row>
    <row r="46" spans="1:180" ht="14.25" customHeight="1" x14ac:dyDescent="0.2">
      <c r="A46" s="86"/>
      <c r="B46" s="21" t="str">
        <f>B35</f>
        <v>山梨中</v>
      </c>
      <c r="C46" s="22"/>
      <c r="D46" s="22"/>
      <c r="E46" s="4" t="e">
        <f>E35+7</f>
        <v>#VALUE!</v>
      </c>
      <c r="F46" s="23" t="str">
        <f>F35</f>
        <v>山梨中</v>
      </c>
      <c r="G46" s="23"/>
      <c r="H46" s="23"/>
      <c r="I46" s="4" t="e">
        <f>I35+7</f>
        <v>#VALUE!</v>
      </c>
      <c r="J46" s="24" t="str">
        <f>J35</f>
        <v>笛吹中</v>
      </c>
      <c r="K46" s="23"/>
      <c r="L46" s="23"/>
      <c r="M46" s="4" t="e">
        <f>M35+7</f>
        <v>#VALUE!</v>
      </c>
      <c r="N46" s="23" t="str">
        <f>N35</f>
        <v>笛吹中</v>
      </c>
      <c r="O46" s="23"/>
      <c r="P46" s="23"/>
      <c r="Q46" s="165" t="e">
        <f>Q35+7</f>
        <v>#VALUE!</v>
      </c>
      <c r="R46" s="256" t="str">
        <f>R35</f>
        <v>富士中</v>
      </c>
      <c r="S46" s="23"/>
      <c r="T46" s="257"/>
      <c r="U46" s="4" t="e">
        <f>U35+7</f>
        <v>#VALUE!</v>
      </c>
      <c r="V46" s="24" t="str">
        <f>V35</f>
        <v>大月中</v>
      </c>
      <c r="W46" s="23"/>
      <c r="X46" s="23"/>
      <c r="Y46" s="4" t="e">
        <f>Y35+7</f>
        <v>#VALUE!</v>
      </c>
      <c r="Z46" s="24" t="str">
        <f>Z2</f>
        <v>○○学校</v>
      </c>
      <c r="AA46" s="23"/>
      <c r="AB46" s="23"/>
      <c r="AC46" s="4">
        <f>AC35+7</f>
        <v>45557</v>
      </c>
      <c r="AD46" s="86"/>
      <c r="FQ46" s="94"/>
      <c r="FR46" s="94"/>
      <c r="FS46" s="94"/>
      <c r="FT46" s="94"/>
      <c r="FU46" s="94"/>
      <c r="FV46" s="94"/>
      <c r="FW46" s="94"/>
      <c r="FX46" s="94"/>
    </row>
    <row r="47" spans="1:180" ht="14.25" customHeight="1" x14ac:dyDescent="0.2">
      <c r="A47" s="91" t="s">
        <v>10</v>
      </c>
      <c r="B47" s="5" t="s">
        <v>0</v>
      </c>
      <c r="C47" s="1" t="s">
        <v>1</v>
      </c>
      <c r="D47" s="191"/>
      <c r="E47" s="6" t="s">
        <v>2</v>
      </c>
      <c r="F47" s="25" t="s">
        <v>0</v>
      </c>
      <c r="G47" s="1" t="s">
        <v>1</v>
      </c>
      <c r="H47" s="191"/>
      <c r="I47" s="2" t="s">
        <v>2</v>
      </c>
      <c r="J47" s="5" t="s">
        <v>0</v>
      </c>
      <c r="K47" s="1" t="s">
        <v>1</v>
      </c>
      <c r="L47" s="191"/>
      <c r="M47" s="6" t="s">
        <v>2</v>
      </c>
      <c r="N47" s="25" t="s">
        <v>0</v>
      </c>
      <c r="O47" s="1" t="s">
        <v>1</v>
      </c>
      <c r="P47" s="191"/>
      <c r="Q47" s="2" t="s">
        <v>2</v>
      </c>
      <c r="R47" s="5" t="s">
        <v>0</v>
      </c>
      <c r="S47" s="1" t="s">
        <v>1</v>
      </c>
      <c r="T47" s="258"/>
      <c r="U47" s="2" t="s">
        <v>2</v>
      </c>
      <c r="V47" s="5" t="s">
        <v>0</v>
      </c>
      <c r="W47" s="1" t="s">
        <v>1</v>
      </c>
      <c r="X47" s="191"/>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
      <c r="C48" s="1"/>
      <c r="D48" s="2"/>
      <c r="E48" s="259"/>
      <c r="F48" s="5"/>
      <c r="G48" s="1"/>
      <c r="H48" s="2"/>
      <c r="I48" s="197"/>
      <c r="J48" s="5"/>
      <c r="K48" s="1"/>
      <c r="L48" s="2"/>
      <c r="M48" s="7"/>
      <c r="N48" s="5"/>
      <c r="O48" s="1"/>
      <c r="P48" s="2"/>
      <c r="Q48" s="255"/>
      <c r="R48" s="5"/>
      <c r="S48" s="1"/>
      <c r="T48" s="1"/>
      <c r="U48" s="197"/>
      <c r="V48" s="5"/>
      <c r="W48" s="1"/>
      <c r="X48" s="2"/>
      <c r="Y48" s="7"/>
      <c r="Z48" s="5"/>
      <c r="AA48" s="1"/>
      <c r="AB48" s="2"/>
      <c r="AC48" s="7"/>
      <c r="AD48" s="91">
        <v>1</v>
      </c>
      <c r="FQ48" s="94"/>
      <c r="FR48" s="94"/>
      <c r="FS48" s="94"/>
      <c r="FT48" s="94"/>
      <c r="FU48" s="94"/>
      <c r="FV48" s="94"/>
      <c r="FW48" s="94"/>
      <c r="FX48" s="94"/>
    </row>
    <row r="49" spans="1:180" s="15" customFormat="1" ht="30" customHeight="1" x14ac:dyDescent="0.2">
      <c r="A49" s="92">
        <v>2</v>
      </c>
      <c r="B49" s="11"/>
      <c r="C49" s="12"/>
      <c r="D49" s="10"/>
      <c r="E49" s="14"/>
      <c r="F49" s="11"/>
      <c r="G49" s="12"/>
      <c r="H49" s="10"/>
      <c r="I49" s="14"/>
      <c r="J49" s="11"/>
      <c r="K49" s="12"/>
      <c r="L49" s="10"/>
      <c r="M49" s="14"/>
      <c r="N49" s="11"/>
      <c r="O49" s="12"/>
      <c r="P49" s="10"/>
      <c r="Q49" s="31"/>
      <c r="R49" s="11"/>
      <c r="S49" s="12"/>
      <c r="T49" s="12"/>
      <c r="U49" s="14"/>
      <c r="V49" s="11"/>
      <c r="W49" s="12"/>
      <c r="X49" s="10"/>
      <c r="Y49" s="14"/>
      <c r="Z49" s="11"/>
      <c r="AA49" s="12"/>
      <c r="AB49" s="10"/>
      <c r="AC49" s="14"/>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
      <c r="C50" s="1"/>
      <c r="D50" s="2"/>
      <c r="E50" s="7"/>
      <c r="F50" s="5"/>
      <c r="G50" s="1"/>
      <c r="H50" s="2"/>
      <c r="I50" s="7"/>
      <c r="J50" s="5"/>
      <c r="K50" s="1"/>
      <c r="L50" s="2"/>
      <c r="M50" s="7"/>
      <c r="N50" s="5"/>
      <c r="O50" s="1"/>
      <c r="P50" s="2"/>
      <c r="Q50" s="30"/>
      <c r="R50" s="5"/>
      <c r="S50" s="1"/>
      <c r="T50" s="1"/>
      <c r="U50" s="7"/>
      <c r="V50" s="5"/>
      <c r="W50" s="1"/>
      <c r="X50" s="2"/>
      <c r="Y50" s="7"/>
      <c r="Z50" s="5"/>
      <c r="AA50" s="1"/>
      <c r="AB50" s="2"/>
      <c r="AC50" s="6"/>
      <c r="AD50" s="91">
        <v>3</v>
      </c>
      <c r="FQ50" s="94"/>
      <c r="FR50" s="94"/>
      <c r="FS50" s="94"/>
      <c r="FT50" s="94"/>
      <c r="FU50" s="94"/>
      <c r="FV50" s="94"/>
      <c r="FW50" s="94"/>
      <c r="FX50" s="94"/>
    </row>
    <row r="51" spans="1:180" s="15" customFormat="1" ht="30" customHeight="1" x14ac:dyDescent="0.2">
      <c r="A51" s="92">
        <v>4</v>
      </c>
      <c r="B51" s="11"/>
      <c r="C51" s="12"/>
      <c r="D51" s="10"/>
      <c r="E51" s="14"/>
      <c r="F51" s="11"/>
      <c r="G51" s="12"/>
      <c r="H51" s="10"/>
      <c r="I51" s="188"/>
      <c r="J51" s="11"/>
      <c r="K51" s="12"/>
      <c r="L51" s="10"/>
      <c r="M51" s="14"/>
      <c r="N51" s="11"/>
      <c r="O51" s="12"/>
      <c r="P51" s="10"/>
      <c r="Q51" s="31"/>
      <c r="R51" s="11"/>
      <c r="S51" s="12"/>
      <c r="T51" s="12"/>
      <c r="U51" s="188"/>
      <c r="V51" s="11"/>
      <c r="W51" s="12"/>
      <c r="X51" s="10"/>
      <c r="Y51" s="14"/>
      <c r="Z51" s="11"/>
      <c r="AA51" s="12"/>
      <c r="AB51" s="10"/>
      <c r="AC51" s="14"/>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
      <c r="C52" s="1"/>
      <c r="D52" s="2"/>
      <c r="E52" s="7"/>
      <c r="F52" s="5"/>
      <c r="G52" s="1"/>
      <c r="H52" s="2"/>
      <c r="I52" s="7"/>
      <c r="J52" s="5"/>
      <c r="K52" s="1"/>
      <c r="L52" s="2"/>
      <c r="M52" s="7"/>
      <c r="N52" s="5"/>
      <c r="O52" s="1"/>
      <c r="P52" s="2"/>
      <c r="Q52" s="157"/>
      <c r="R52" s="5"/>
      <c r="S52" s="1"/>
      <c r="T52" s="1"/>
      <c r="U52" s="7"/>
      <c r="V52" s="5"/>
      <c r="W52" s="1"/>
      <c r="X52" s="2"/>
      <c r="Y52" s="7"/>
      <c r="Z52" s="5"/>
      <c r="AA52" s="1"/>
      <c r="AB52" s="2"/>
      <c r="AC52" s="6"/>
      <c r="AD52" s="91">
        <v>5</v>
      </c>
      <c r="FQ52" s="94"/>
      <c r="FR52" s="94"/>
      <c r="FS52" s="94"/>
      <c r="FT52" s="94"/>
      <c r="FU52" s="94"/>
      <c r="FV52" s="94"/>
      <c r="FW52" s="94"/>
      <c r="FX52" s="94"/>
    </row>
    <row r="53" spans="1:180" s="15" customFormat="1" ht="30" customHeight="1" x14ac:dyDescent="0.2">
      <c r="A53" s="92">
        <v>6</v>
      </c>
      <c r="B53" s="11"/>
      <c r="C53" s="12"/>
      <c r="D53" s="10"/>
      <c r="E53" s="13"/>
      <c r="F53" s="11"/>
      <c r="G53" s="12"/>
      <c r="H53" s="10"/>
      <c r="I53" s="14"/>
      <c r="J53" s="11"/>
      <c r="K53" s="12"/>
      <c r="L53" s="10"/>
      <c r="M53" s="14"/>
      <c r="N53" s="11"/>
      <c r="O53" s="12"/>
      <c r="P53" s="10"/>
      <c r="Q53" s="31"/>
      <c r="R53" s="11"/>
      <c r="S53" s="12"/>
      <c r="T53" s="12"/>
      <c r="U53" s="14"/>
      <c r="V53" s="11"/>
      <c r="W53" s="12"/>
      <c r="X53" s="10"/>
      <c r="Y53" s="14"/>
      <c r="Z53" s="11"/>
      <c r="AA53" s="12"/>
      <c r="AB53" s="10"/>
      <c r="AC53" s="14"/>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35"/>
      <c r="C54" s="36"/>
      <c r="D54" s="41"/>
      <c r="E54" s="40"/>
      <c r="F54" s="35"/>
      <c r="G54" s="36"/>
      <c r="H54" s="41"/>
      <c r="I54" s="37"/>
      <c r="J54" s="35"/>
      <c r="K54" s="36"/>
      <c r="L54" s="41"/>
      <c r="M54" s="37"/>
      <c r="N54" s="35"/>
      <c r="O54" s="36"/>
      <c r="P54" s="41"/>
      <c r="Q54" s="39"/>
      <c r="R54" s="35"/>
      <c r="S54" s="36"/>
      <c r="T54" s="36"/>
      <c r="U54" s="37"/>
      <c r="V54" s="35"/>
      <c r="W54" s="36"/>
      <c r="X54" s="41"/>
      <c r="Y54" s="37"/>
      <c r="Z54" s="35"/>
      <c r="AA54" s="36"/>
      <c r="AB54" s="41"/>
      <c r="AC54" s="37"/>
      <c r="AD54" s="91" t="s">
        <v>8</v>
      </c>
      <c r="FQ54" s="94"/>
      <c r="FR54" s="94"/>
      <c r="FS54" s="94"/>
      <c r="FT54" s="94"/>
      <c r="FU54" s="94"/>
      <c r="FV54" s="94"/>
      <c r="FW54" s="94"/>
      <c r="FX54" s="94"/>
    </row>
    <row r="55" spans="1:180" ht="15" customHeight="1" thickTop="1" thickBot="1" x14ac:dyDescent="0.25">
      <c r="A55" s="87" t="s">
        <v>9</v>
      </c>
      <c r="B55" s="42">
        <f>SUM(B48:B54)</f>
        <v>0</v>
      </c>
      <c r="C55" s="43">
        <f>SUM(C48:C54)</f>
        <v>0</v>
      </c>
      <c r="D55" s="51"/>
      <c r="E55" s="125"/>
      <c r="F55" s="52">
        <f>SUM(F48:F54)</f>
        <v>0</v>
      </c>
      <c r="G55" s="43">
        <f>SUM(G48:G54)</f>
        <v>0</v>
      </c>
      <c r="H55" s="51"/>
      <c r="I55" s="51"/>
      <c r="J55" s="42">
        <f>SUM(J48:J54)</f>
        <v>0</v>
      </c>
      <c r="K55" s="43">
        <f>SUM(K48:K54)</f>
        <v>0</v>
      </c>
      <c r="L55" s="51"/>
      <c r="M55" s="44"/>
      <c r="N55" s="52">
        <f>SUM(N48:N54)</f>
        <v>0</v>
      </c>
      <c r="O55" s="43">
        <f>SUM(O48:O54)</f>
        <v>0</v>
      </c>
      <c r="P55" s="51"/>
      <c r="Q55" s="51"/>
      <c r="R55" s="42">
        <f>SUM(R48:R54)</f>
        <v>0</v>
      </c>
      <c r="S55" s="43">
        <f>SUM(S48:S54)</f>
        <v>0</v>
      </c>
      <c r="T55" s="43"/>
      <c r="U55" s="51"/>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5" customHeight="1" thickTop="1" x14ac:dyDescent="0.2">
      <c r="A56" s="85" t="s">
        <v>37</v>
      </c>
      <c r="B56" s="16" t="str">
        <f>$B$1</f>
        <v>山梨　太郎</v>
      </c>
      <c r="C56" s="17"/>
      <c r="D56" s="17"/>
      <c r="E56" s="45" t="str">
        <f>E45</f>
        <v>月曜日</v>
      </c>
      <c r="F56" s="46" t="str">
        <f>F45</f>
        <v>甲州　花子</v>
      </c>
      <c r="G56" s="46"/>
      <c r="H56" s="46"/>
      <c r="I56" s="47" t="str">
        <f>I45</f>
        <v>〇曜日</v>
      </c>
      <c r="J56" s="277" t="str">
        <f>J45</f>
        <v>笛吹　次郎</v>
      </c>
      <c r="K56" s="278"/>
      <c r="L56" s="278"/>
      <c r="M56" s="279" t="str">
        <f>M45</f>
        <v>〇曜日</v>
      </c>
      <c r="N56" s="49" t="str">
        <f>N45</f>
        <v>吉田　三郎</v>
      </c>
      <c r="O56" s="49"/>
      <c r="P56" s="49"/>
      <c r="Q56" s="50" t="str">
        <f>Q45</f>
        <v>〇曜日</v>
      </c>
      <c r="R56" s="332" t="str">
        <f>R45</f>
        <v>富士　さくら</v>
      </c>
      <c r="S56" s="280"/>
      <c r="T56" s="333"/>
      <c r="U56" s="281" t="str">
        <f>U45</f>
        <v>〇曜日</v>
      </c>
      <c r="V56" s="282" t="str">
        <f>V45</f>
        <v>大月　四郎</v>
      </c>
      <c r="W56" s="283"/>
      <c r="X56" s="283"/>
      <c r="Y56" s="284" t="str">
        <f>Y45</f>
        <v>〇曜日</v>
      </c>
      <c r="Z56" s="48"/>
      <c r="AA56"/>
      <c r="AB56"/>
      <c r="AC56" s="28" t="s">
        <v>7</v>
      </c>
      <c r="AD56" s="86"/>
      <c r="FQ56" s="94"/>
      <c r="FR56" s="94"/>
      <c r="FS56" s="94"/>
      <c r="FT56" s="94"/>
      <c r="FU56" s="94"/>
      <c r="FV56" s="94"/>
      <c r="FW56" s="94"/>
      <c r="FX56" s="94"/>
    </row>
    <row r="57" spans="1:180" ht="14.25" customHeight="1" x14ac:dyDescent="0.2">
      <c r="A57" s="86"/>
      <c r="B57" s="21" t="str">
        <f>B46</f>
        <v>山梨中</v>
      </c>
      <c r="C57" s="22"/>
      <c r="D57" s="22"/>
      <c r="E57" s="4" t="e">
        <f>E46+7</f>
        <v>#VALUE!</v>
      </c>
      <c r="F57" s="23" t="str">
        <f>F46</f>
        <v>山梨中</v>
      </c>
      <c r="G57" s="23"/>
      <c r="H57" s="23"/>
      <c r="I57" s="4" t="e">
        <f>I46+7</f>
        <v>#VALUE!</v>
      </c>
      <c r="J57" s="24" t="str">
        <f>J46</f>
        <v>笛吹中</v>
      </c>
      <c r="K57" s="23"/>
      <c r="L57" s="23"/>
      <c r="M57" s="4" t="e">
        <f>M46+7</f>
        <v>#VALUE!</v>
      </c>
      <c r="N57" s="23" t="str">
        <f>N46</f>
        <v>笛吹中</v>
      </c>
      <c r="O57" s="23"/>
      <c r="P57" s="23"/>
      <c r="Q57" s="165" t="e">
        <f>Q46+7</f>
        <v>#VALUE!</v>
      </c>
      <c r="R57" s="256" t="str">
        <f>R46</f>
        <v>富士中</v>
      </c>
      <c r="S57" s="23"/>
      <c r="T57" s="257"/>
      <c r="U57" s="4" t="e">
        <f>U46+7</f>
        <v>#VALUE!</v>
      </c>
      <c r="V57" s="24" t="str">
        <f>V46</f>
        <v>大月中</v>
      </c>
      <c r="W57" s="23"/>
      <c r="X57" s="23"/>
      <c r="Y57" s="4" t="e">
        <f>Y46+7</f>
        <v>#VALUE!</v>
      </c>
      <c r="Z57" s="24" t="str">
        <f>Z2</f>
        <v>○○学校</v>
      </c>
      <c r="AA57" s="23"/>
      <c r="AB57" s="23"/>
      <c r="AC57" s="4">
        <f>AC46+7</f>
        <v>45564</v>
      </c>
      <c r="AD57" s="86"/>
      <c r="FQ57" s="94"/>
      <c r="FR57" s="94"/>
      <c r="FS57" s="94"/>
      <c r="FT57" s="94"/>
      <c r="FU57" s="94"/>
      <c r="FV57" s="94"/>
      <c r="FW57" s="94"/>
      <c r="FX57" s="94"/>
    </row>
    <row r="58" spans="1:180" ht="15" customHeight="1" x14ac:dyDescent="0.2">
      <c r="A58" s="91" t="s">
        <v>10</v>
      </c>
      <c r="B58" s="5" t="s">
        <v>0</v>
      </c>
      <c r="C58" s="1" t="s">
        <v>1</v>
      </c>
      <c r="D58" s="191" t="s">
        <v>49</v>
      </c>
      <c r="E58" s="6" t="s">
        <v>2</v>
      </c>
      <c r="F58" s="25" t="s">
        <v>0</v>
      </c>
      <c r="G58" s="1" t="s">
        <v>1</v>
      </c>
      <c r="H58" s="191" t="s">
        <v>49</v>
      </c>
      <c r="I58" s="2" t="s">
        <v>2</v>
      </c>
      <c r="J58" s="5" t="s">
        <v>0</v>
      </c>
      <c r="K58" s="1" t="s">
        <v>1</v>
      </c>
      <c r="L58" s="191" t="s">
        <v>49</v>
      </c>
      <c r="M58" s="6" t="s">
        <v>2</v>
      </c>
      <c r="N58" s="25" t="s">
        <v>0</v>
      </c>
      <c r="O58" s="1" t="s">
        <v>1</v>
      </c>
      <c r="P58" s="191" t="s">
        <v>49</v>
      </c>
      <c r="Q58" s="2" t="s">
        <v>2</v>
      </c>
      <c r="R58" s="5" t="s">
        <v>0</v>
      </c>
      <c r="S58" s="1" t="s">
        <v>1</v>
      </c>
      <c r="T58" s="357" t="s">
        <v>49</v>
      </c>
      <c r="U58" s="2" t="s">
        <v>2</v>
      </c>
      <c r="V58" s="5" t="s">
        <v>0</v>
      </c>
      <c r="W58" s="1" t="s">
        <v>1</v>
      </c>
      <c r="X58" s="191" t="s">
        <v>49</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
      <c r="C59" s="1"/>
      <c r="D59" s="2"/>
      <c r="E59" s="7"/>
      <c r="F59" s="25"/>
      <c r="G59" s="1"/>
      <c r="H59" s="2"/>
      <c r="I59" s="30"/>
      <c r="J59" s="5"/>
      <c r="K59" s="1"/>
      <c r="L59" s="2"/>
      <c r="M59" s="7"/>
      <c r="N59" s="25"/>
      <c r="O59" s="1"/>
      <c r="P59" s="2"/>
      <c r="Q59" s="30"/>
      <c r="R59" s="5"/>
      <c r="S59" s="1"/>
      <c r="T59" s="1"/>
      <c r="U59" s="30"/>
      <c r="V59" s="5"/>
      <c r="W59" s="1"/>
      <c r="X59" s="2"/>
      <c r="Y59" s="7"/>
      <c r="Z59" s="5"/>
      <c r="AA59" s="1"/>
      <c r="AB59" s="2"/>
      <c r="AC59" s="7"/>
      <c r="AD59" s="91">
        <v>1</v>
      </c>
      <c r="FQ59" s="94"/>
      <c r="FR59" s="94"/>
      <c r="FS59" s="94"/>
      <c r="FT59" s="94"/>
      <c r="FU59" s="94"/>
      <c r="FV59" s="94"/>
      <c r="FW59" s="94"/>
      <c r="FX59" s="94"/>
    </row>
    <row r="60" spans="1:180" s="15" customFormat="1" ht="30" customHeight="1" x14ac:dyDescent="0.2">
      <c r="A60" s="92">
        <v>2</v>
      </c>
      <c r="B60" s="11"/>
      <c r="C60" s="12"/>
      <c r="D60" s="10"/>
      <c r="E60" s="14"/>
      <c r="F60" s="26"/>
      <c r="G60" s="12"/>
      <c r="H60" s="10"/>
      <c r="I60" s="31"/>
      <c r="J60" s="11"/>
      <c r="K60" s="12"/>
      <c r="L60" s="10"/>
      <c r="M60" s="14"/>
      <c r="N60" s="26"/>
      <c r="O60" s="12"/>
      <c r="P60" s="10"/>
      <c r="Q60" s="31"/>
      <c r="R60" s="11"/>
      <c r="S60" s="12"/>
      <c r="T60" s="12"/>
      <c r="U60" s="31"/>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
      <c r="C61" s="1"/>
      <c r="D61" s="2"/>
      <c r="E61" s="7"/>
      <c r="F61" s="25"/>
      <c r="G61" s="1"/>
      <c r="H61" s="2"/>
      <c r="I61" s="7"/>
      <c r="J61" s="5"/>
      <c r="K61" s="1"/>
      <c r="L61" s="2"/>
      <c r="M61" s="7"/>
      <c r="N61" s="25"/>
      <c r="O61" s="1"/>
      <c r="P61" s="2"/>
      <c r="Q61" s="30"/>
      <c r="R61" s="5"/>
      <c r="S61" s="1"/>
      <c r="T61" s="1"/>
      <c r="U61" s="7"/>
      <c r="V61" s="5"/>
      <c r="W61" s="1"/>
      <c r="X61" s="2"/>
      <c r="Y61" s="7"/>
      <c r="Z61" s="5"/>
      <c r="AA61" s="1"/>
      <c r="AB61" s="2"/>
      <c r="AC61" s="7"/>
      <c r="AD61" s="91">
        <v>3</v>
      </c>
      <c r="FQ61" s="94"/>
      <c r="FR61" s="94"/>
      <c r="FS61" s="94"/>
      <c r="FT61" s="94"/>
      <c r="FU61" s="94"/>
      <c r="FV61" s="94"/>
      <c r="FW61" s="94"/>
      <c r="FX61" s="94"/>
    </row>
    <row r="62" spans="1:180" s="15" customFormat="1" ht="30" customHeight="1" x14ac:dyDescent="0.2">
      <c r="A62" s="92">
        <v>4</v>
      </c>
      <c r="B62" s="11"/>
      <c r="C62" s="12"/>
      <c r="D62" s="10"/>
      <c r="E62" s="14"/>
      <c r="F62" s="26"/>
      <c r="G62" s="12"/>
      <c r="H62" s="10"/>
      <c r="I62" s="31"/>
      <c r="J62" s="11"/>
      <c r="K62" s="12"/>
      <c r="L62" s="10"/>
      <c r="M62" s="14"/>
      <c r="N62" s="26"/>
      <c r="O62" s="12"/>
      <c r="P62" s="10"/>
      <c r="Q62" s="31"/>
      <c r="R62" s="11"/>
      <c r="S62" s="12"/>
      <c r="T62" s="12"/>
      <c r="U62" s="31"/>
      <c r="V62" s="11"/>
      <c r="W62" s="12"/>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
      <c r="C63" s="1"/>
      <c r="D63" s="2"/>
      <c r="E63" s="7"/>
      <c r="F63" s="25"/>
      <c r="G63" s="1"/>
      <c r="H63" s="2"/>
      <c r="I63" s="157"/>
      <c r="J63" s="5"/>
      <c r="K63" s="1"/>
      <c r="L63" s="2"/>
      <c r="M63" s="7"/>
      <c r="N63" s="25"/>
      <c r="O63" s="1"/>
      <c r="P63" s="2"/>
      <c r="Q63" s="157"/>
      <c r="R63" s="5"/>
      <c r="S63" s="1"/>
      <c r="T63" s="1"/>
      <c r="U63" s="157"/>
      <c r="V63" s="5"/>
      <c r="W63" s="1"/>
      <c r="X63" s="2"/>
      <c r="Y63" s="7"/>
      <c r="Z63" s="5"/>
      <c r="AA63" s="1"/>
      <c r="AB63" s="2"/>
      <c r="AC63" s="142"/>
      <c r="AD63" s="91">
        <v>5</v>
      </c>
      <c r="FQ63" s="94"/>
      <c r="FR63" s="94"/>
      <c r="FS63" s="94"/>
      <c r="FT63" s="94"/>
      <c r="FU63" s="94"/>
      <c r="FV63" s="94"/>
      <c r="FW63" s="94"/>
      <c r="FX63" s="94"/>
    </row>
    <row r="64" spans="1:180" s="15" customFormat="1" ht="30" customHeight="1" x14ac:dyDescent="0.2">
      <c r="A64" s="92">
        <v>6</v>
      </c>
      <c r="B64" s="11"/>
      <c r="C64" s="12"/>
      <c r="D64" s="10"/>
      <c r="E64" s="14"/>
      <c r="F64" s="26"/>
      <c r="G64" s="12"/>
      <c r="H64" s="10"/>
      <c r="I64" s="31"/>
      <c r="J64" s="11"/>
      <c r="K64" s="12"/>
      <c r="L64" s="10"/>
      <c r="M64" s="13"/>
      <c r="N64" s="26"/>
      <c r="O64" s="12"/>
      <c r="P64" s="10"/>
      <c r="Q64" s="31"/>
      <c r="R64" s="11"/>
      <c r="S64" s="12"/>
      <c r="T64" s="12"/>
      <c r="U64" s="31"/>
      <c r="V64" s="11"/>
      <c r="W64" s="12"/>
      <c r="X64" s="10"/>
      <c r="Y64" s="13"/>
      <c r="Z64" s="11"/>
      <c r="AA64" s="12"/>
      <c r="AB64" s="10"/>
      <c r="AC64" s="13"/>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35"/>
      <c r="C65" s="36"/>
      <c r="D65" s="41"/>
      <c r="E65" s="37"/>
      <c r="F65" s="38"/>
      <c r="G65" s="36"/>
      <c r="H65" s="41"/>
      <c r="I65" s="37"/>
      <c r="J65" s="35"/>
      <c r="K65" s="36"/>
      <c r="L65" s="41"/>
      <c r="M65" s="37"/>
      <c r="N65" s="38"/>
      <c r="O65" s="36"/>
      <c r="P65" s="41"/>
      <c r="Q65" s="39"/>
      <c r="R65" s="35"/>
      <c r="S65" s="36"/>
      <c r="T65" s="36"/>
      <c r="U65" s="37"/>
      <c r="V65" s="35"/>
      <c r="W65" s="36"/>
      <c r="X65" s="41"/>
      <c r="Y65" s="37"/>
      <c r="Z65" s="35"/>
      <c r="AA65" s="36"/>
      <c r="AB65" s="41"/>
      <c r="AC65" s="40"/>
      <c r="AD65" s="91" t="s">
        <v>8</v>
      </c>
      <c r="FQ65" s="94"/>
      <c r="FR65" s="94"/>
      <c r="FS65" s="94"/>
      <c r="FT65" s="94"/>
      <c r="FU65" s="94"/>
      <c r="FV65" s="94"/>
      <c r="FW65" s="94"/>
      <c r="FX65" s="94"/>
    </row>
    <row r="66" spans="1:180" ht="13.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42">
        <f>SUM(R59:R65)</f>
        <v>0</v>
      </c>
      <c r="S66" s="43">
        <f>SUM(S59:S65)</f>
        <v>0</v>
      </c>
      <c r="T66" s="43"/>
      <c r="U66" s="51"/>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38</v>
      </c>
      <c r="B67" s="16" t="str">
        <f>$B$1</f>
        <v>山梨　太郎</v>
      </c>
      <c r="C67" s="17"/>
      <c r="D67" s="17"/>
      <c r="E67" s="45" t="str">
        <f>E56</f>
        <v>月曜日</v>
      </c>
      <c r="F67" s="46" t="str">
        <f>F56</f>
        <v>甲州　花子</v>
      </c>
      <c r="G67" s="46"/>
      <c r="H67" s="46"/>
      <c r="I67" s="47" t="str">
        <f>I56</f>
        <v>〇曜日</v>
      </c>
      <c r="J67" s="277" t="str">
        <f>J56</f>
        <v>笛吹　次郎</v>
      </c>
      <c r="K67" s="278"/>
      <c r="L67" s="278"/>
      <c r="M67" s="279" t="str">
        <f>M56</f>
        <v>〇曜日</v>
      </c>
      <c r="N67" s="49" t="str">
        <f>N56</f>
        <v>吉田　三郎</v>
      </c>
      <c r="O67" s="49"/>
      <c r="P67" s="49"/>
      <c r="Q67" s="50" t="str">
        <f>Q56</f>
        <v>〇曜日</v>
      </c>
      <c r="R67" s="332" t="str">
        <f>R56</f>
        <v>富士　さくら</v>
      </c>
      <c r="S67" s="280"/>
      <c r="T67" s="333"/>
      <c r="U67" s="281" t="str">
        <f>U56</f>
        <v>〇曜日</v>
      </c>
      <c r="V67" s="282" t="str">
        <f>V56</f>
        <v>大月　四郎</v>
      </c>
      <c r="W67" s="283"/>
      <c r="X67" s="283"/>
      <c r="Y67" s="284" t="str">
        <f>Y56</f>
        <v>〇曜日</v>
      </c>
      <c r="Z67" s="48"/>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t="e">
        <f>E57+7</f>
        <v>#VALUE!</v>
      </c>
      <c r="F68" s="23" t="str">
        <f>F57</f>
        <v>山梨中</v>
      </c>
      <c r="G68" s="23"/>
      <c r="H68" s="23"/>
      <c r="I68" s="4" t="e">
        <f>I57+7</f>
        <v>#VALUE!</v>
      </c>
      <c r="J68" s="24" t="str">
        <f>J57</f>
        <v>笛吹中</v>
      </c>
      <c r="K68" s="23"/>
      <c r="L68" s="23"/>
      <c r="M68" s="4" t="e">
        <f>M57+7</f>
        <v>#VALUE!</v>
      </c>
      <c r="N68" s="23" t="str">
        <f>N57</f>
        <v>笛吹中</v>
      </c>
      <c r="O68" s="23"/>
      <c r="P68" s="23"/>
      <c r="Q68" s="165" t="e">
        <f>Q57+7</f>
        <v>#VALUE!</v>
      </c>
      <c r="R68" s="256" t="str">
        <f>R57</f>
        <v>富士中</v>
      </c>
      <c r="S68" s="23"/>
      <c r="T68" s="257"/>
      <c r="U68" s="4" t="e">
        <f>U57+7</f>
        <v>#VALUE!</v>
      </c>
      <c r="V68" s="24" t="str">
        <f>V57</f>
        <v>大月中</v>
      </c>
      <c r="W68" s="23"/>
      <c r="X68" s="23"/>
      <c r="Y68" s="4" t="e">
        <f>Y57+7</f>
        <v>#VALUE!</v>
      </c>
      <c r="Z68" s="24" t="str">
        <f>Z2</f>
        <v>○○学校</v>
      </c>
      <c r="AA68" s="23"/>
      <c r="AB68" s="23"/>
      <c r="AC68" s="4">
        <f>AC57+7</f>
        <v>45571</v>
      </c>
      <c r="AD68" s="86"/>
      <c r="FQ68" s="94"/>
      <c r="FR68" s="94"/>
      <c r="FS68" s="94"/>
      <c r="FT68" s="94"/>
      <c r="FU68" s="94"/>
      <c r="FV68" s="94"/>
      <c r="FW68" s="94"/>
      <c r="FX68" s="94"/>
    </row>
    <row r="69" spans="1:180" ht="15" customHeight="1" x14ac:dyDescent="0.2">
      <c r="A69" s="91" t="s">
        <v>10</v>
      </c>
      <c r="B69" s="131" t="s">
        <v>0</v>
      </c>
      <c r="C69" s="84" t="s">
        <v>1</v>
      </c>
      <c r="D69" s="191" t="s">
        <v>49</v>
      </c>
      <c r="E69" s="132"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357" t="s">
        <v>49</v>
      </c>
      <c r="U69" s="2"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7"/>
      <c r="F70" s="25"/>
      <c r="G70" s="1"/>
      <c r="H70" s="2"/>
      <c r="I70" s="30"/>
      <c r="J70" s="5"/>
      <c r="K70" s="1"/>
      <c r="L70" s="2"/>
      <c r="M70" s="7"/>
      <c r="N70" s="25"/>
      <c r="O70" s="1"/>
      <c r="P70" s="2"/>
      <c r="Q70" s="30"/>
      <c r="R70" s="5"/>
      <c r="S70" s="1"/>
      <c r="T70" s="1"/>
      <c r="U70" s="30"/>
      <c r="V70" s="5"/>
      <c r="W70" s="1"/>
      <c r="X70" s="2"/>
      <c r="Y70" s="7"/>
      <c r="Z70" s="5"/>
      <c r="AA70" s="1"/>
      <c r="AB70" s="2"/>
      <c r="AC70" s="232"/>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2"/>
      <c r="U71" s="31"/>
      <c r="V71" s="11"/>
      <c r="W71" s="12"/>
      <c r="X71" s="10"/>
      <c r="Y71" s="14"/>
      <c r="Z71" s="11"/>
      <c r="AA71" s="12"/>
      <c r="AB71" s="10"/>
      <c r="AC71" s="13"/>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30"/>
      <c r="R72" s="5"/>
      <c r="S72" s="1"/>
      <c r="T72" s="1"/>
      <c r="U72" s="7"/>
      <c r="V72" s="5"/>
      <c r="W72" s="1"/>
      <c r="X72" s="2"/>
      <c r="Y72" s="7"/>
      <c r="Z72" s="5"/>
      <c r="AA72" s="1"/>
      <c r="AB72" s="2"/>
      <c r="AC72" s="6"/>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2"/>
      <c r="U73" s="31"/>
      <c r="V73" s="11"/>
      <c r="W73" s="12"/>
      <c r="X73" s="10"/>
      <c r="Y73" s="14"/>
      <c r="Z73" s="11"/>
      <c r="AA73" s="12"/>
      <c r="AB73" s="10"/>
      <c r="AC73" s="14"/>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150"/>
      <c r="J74" s="5"/>
      <c r="K74" s="1"/>
      <c r="L74" s="2"/>
      <c r="M74" s="7"/>
      <c r="N74" s="25"/>
      <c r="O74" s="1"/>
      <c r="P74" s="2"/>
      <c r="Q74" s="157"/>
      <c r="R74" s="5"/>
      <c r="S74" s="1"/>
      <c r="T74" s="1"/>
      <c r="U74" s="150"/>
      <c r="V74" s="5"/>
      <c r="W74" s="1"/>
      <c r="X74" s="2"/>
      <c r="Y74" s="7"/>
      <c r="Z74" s="5"/>
      <c r="AA74" s="1"/>
      <c r="AB74" s="2"/>
      <c r="AC74" s="222" t="s">
        <v>106</v>
      </c>
      <c r="AD74" s="91">
        <v>5</v>
      </c>
      <c r="FQ74" s="94"/>
      <c r="FR74" s="94"/>
      <c r="FS74" s="94"/>
      <c r="FT74" s="94"/>
      <c r="FU74" s="94"/>
      <c r="FV74" s="94"/>
      <c r="FW74" s="94"/>
      <c r="FX74" s="94"/>
    </row>
    <row r="75" spans="1:180" s="15" customFormat="1" ht="30" customHeight="1" x14ac:dyDescent="0.2">
      <c r="A75" s="92">
        <v>6</v>
      </c>
      <c r="B75" s="11"/>
      <c r="C75" s="12"/>
      <c r="D75" s="10"/>
      <c r="E75" s="14"/>
      <c r="F75" s="26"/>
      <c r="G75" s="12"/>
      <c r="H75" s="10"/>
      <c r="I75" s="31"/>
      <c r="J75" s="11"/>
      <c r="K75" s="12"/>
      <c r="L75" s="10"/>
      <c r="M75" s="14"/>
      <c r="N75" s="26"/>
      <c r="O75" s="12"/>
      <c r="P75" s="10"/>
      <c r="Q75" s="31"/>
      <c r="R75" s="11"/>
      <c r="S75" s="12"/>
      <c r="T75" s="12"/>
      <c r="U75" s="31"/>
      <c r="V75" s="11"/>
      <c r="W75" s="12"/>
      <c r="X75" s="10"/>
      <c r="Y75" s="14"/>
      <c r="Z75" s="11"/>
      <c r="AA75" s="12"/>
      <c r="AB75" s="10"/>
      <c r="AC75" s="13"/>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9"/>
      <c r="R76" s="35"/>
      <c r="S76" s="36"/>
      <c r="T76" s="36"/>
      <c r="U76" s="37"/>
      <c r="V76" s="35"/>
      <c r="W76" s="36"/>
      <c r="X76" s="41"/>
      <c r="Y76" s="37"/>
      <c r="Z76" s="35"/>
      <c r="AA76" s="36"/>
      <c r="AB76" s="41"/>
      <c r="AC76" s="40"/>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44"/>
      <c r="F77" s="223">
        <f>SUM(F70:F76)</f>
        <v>0</v>
      </c>
      <c r="G77" s="224">
        <f>SUM(G70:G76)</f>
        <v>0</v>
      </c>
      <c r="H77" s="225"/>
      <c r="I77" s="226"/>
      <c r="J77" s="52">
        <f>SUM(J70:J76)</f>
        <v>0</v>
      </c>
      <c r="K77" s="43">
        <f>SUM(K70:K76)</f>
        <v>0</v>
      </c>
      <c r="L77" s="51"/>
      <c r="M77" s="44"/>
      <c r="N77" s="52">
        <f>SUM(N70:N76)</f>
        <v>0</v>
      </c>
      <c r="O77" s="43">
        <f>SUM(O70:O76)</f>
        <v>0</v>
      </c>
      <c r="P77" s="51"/>
      <c r="Q77" s="51"/>
      <c r="R77" s="223">
        <f>SUM(R70:R76)</f>
        <v>0</v>
      </c>
      <c r="S77" s="224">
        <f>SUM(S70:S76)</f>
        <v>0</v>
      </c>
      <c r="T77" s="224"/>
      <c r="U77" s="226"/>
      <c r="V77" s="5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39</v>
      </c>
      <c r="B78" s="16" t="str">
        <f>$B$1</f>
        <v>山梨　太郎</v>
      </c>
      <c r="C78" s="17"/>
      <c r="D78" s="17"/>
      <c r="E78" s="227" t="str">
        <f>E67</f>
        <v>月曜日</v>
      </c>
      <c r="F78" s="46" t="str">
        <f>F67</f>
        <v>甲州　花子</v>
      </c>
      <c r="G78" s="46"/>
      <c r="H78" s="46"/>
      <c r="I78" s="229" t="str">
        <f>I67</f>
        <v>〇曜日</v>
      </c>
      <c r="J78" s="278" t="str">
        <f>J67</f>
        <v>笛吹　次郎</v>
      </c>
      <c r="K78" s="278"/>
      <c r="L78" s="278"/>
      <c r="M78" s="279" t="str">
        <f>M67</f>
        <v>〇曜日</v>
      </c>
      <c r="N78" s="49" t="str">
        <f>N67</f>
        <v>吉田　三郎</v>
      </c>
      <c r="O78" s="49"/>
      <c r="P78" s="49"/>
      <c r="Q78" s="50" t="str">
        <f>Q67</f>
        <v>〇曜日</v>
      </c>
      <c r="R78" s="332" t="str">
        <f>R67</f>
        <v>富士　さくら</v>
      </c>
      <c r="S78" s="280"/>
      <c r="T78" s="333"/>
      <c r="U78" s="335" t="str">
        <f>U67</f>
        <v>〇曜日</v>
      </c>
      <c r="V78" s="283" t="str">
        <f>V67</f>
        <v>大月　四郎</v>
      </c>
      <c r="W78" s="283"/>
      <c r="X78" s="283"/>
      <c r="Y78" s="284" t="str">
        <f>Y67</f>
        <v>〇曜日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t="e">
        <f>E68+7</f>
        <v>#VALUE!</v>
      </c>
      <c r="F79" s="23" t="str">
        <f>F68</f>
        <v>山梨中</v>
      </c>
      <c r="G79" s="23"/>
      <c r="H79" s="23"/>
      <c r="I79" s="4" t="e">
        <f>I68+7</f>
        <v>#VALUE!</v>
      </c>
      <c r="J79" s="203" t="str">
        <f>J68</f>
        <v>笛吹中</v>
      </c>
      <c r="K79" s="23"/>
      <c r="L79" s="23"/>
      <c r="M79" s="4" t="e">
        <f>M68+7</f>
        <v>#VALUE!</v>
      </c>
      <c r="N79" s="23" t="str">
        <f>N68</f>
        <v>笛吹中</v>
      </c>
      <c r="O79" s="23"/>
      <c r="P79" s="23"/>
      <c r="Q79" s="165" t="e">
        <f>Q68+7</f>
        <v>#VALUE!</v>
      </c>
      <c r="R79" s="256" t="str">
        <f>R68</f>
        <v>富士中</v>
      </c>
      <c r="S79" s="23"/>
      <c r="T79" s="257"/>
      <c r="U79" s="4" t="e">
        <f>U68+7</f>
        <v>#VALUE!</v>
      </c>
      <c r="V79" s="203" t="str">
        <f>V68</f>
        <v>大月中</v>
      </c>
      <c r="W79" s="23"/>
      <c r="X79" s="23"/>
      <c r="Y79" s="4" t="e">
        <f>Y68+7</f>
        <v>#VALUE!</v>
      </c>
      <c r="Z79" s="24" t="str">
        <f>Z2</f>
        <v>○○学校</v>
      </c>
      <c r="AA79" s="23"/>
      <c r="AB79" s="23"/>
      <c r="AC79" s="4">
        <f>AC68+7</f>
        <v>45578</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49</v>
      </c>
      <c r="I80" s="6" t="s">
        <v>2</v>
      </c>
      <c r="J80" s="25" t="s">
        <v>0</v>
      </c>
      <c r="K80" s="1" t="s">
        <v>1</v>
      </c>
      <c r="L80" s="191" t="s">
        <v>49</v>
      </c>
      <c r="M80" s="6" t="s">
        <v>2</v>
      </c>
      <c r="N80" s="25" t="s">
        <v>0</v>
      </c>
      <c r="O80" s="1" t="s">
        <v>1</v>
      </c>
      <c r="P80" s="191" t="s">
        <v>49</v>
      </c>
      <c r="Q80" s="2" t="s">
        <v>2</v>
      </c>
      <c r="R80" s="5" t="s">
        <v>0</v>
      </c>
      <c r="S80" s="1" t="s">
        <v>1</v>
      </c>
      <c r="T80" s="357" t="s">
        <v>49</v>
      </c>
      <c r="U80" s="6" t="s">
        <v>2</v>
      </c>
      <c r="V80" s="25" t="s">
        <v>0</v>
      </c>
      <c r="W80" s="1" t="s">
        <v>1</v>
      </c>
      <c r="X80" s="191" t="s">
        <v>49</v>
      </c>
      <c r="Y80" s="6" t="s">
        <v>2</v>
      </c>
      <c r="Z80" s="5" t="s">
        <v>0</v>
      </c>
      <c r="AA80" s="1" t="s">
        <v>1</v>
      </c>
      <c r="AB80" s="2"/>
      <c r="AC80" s="6" t="s">
        <v>2</v>
      </c>
      <c r="AD80" s="91" t="s">
        <v>10</v>
      </c>
      <c r="FQ80" s="94"/>
      <c r="FR80" s="94"/>
      <c r="FS80" s="94"/>
      <c r="FT80" s="94"/>
      <c r="FU80" s="94"/>
      <c r="FV80" s="94"/>
      <c r="FW80" s="94"/>
      <c r="FX80" s="94"/>
    </row>
    <row r="81" spans="1:180" ht="30" customHeight="1" x14ac:dyDescent="0.2">
      <c r="A81" s="241">
        <v>1</v>
      </c>
      <c r="B81" s="25"/>
      <c r="C81" s="1"/>
      <c r="D81" s="1"/>
      <c r="E81" s="228"/>
      <c r="F81" s="25"/>
      <c r="G81" s="1"/>
      <c r="H81" s="2"/>
      <c r="I81" s="7"/>
      <c r="J81" s="25"/>
      <c r="K81" s="1"/>
      <c r="L81" s="2"/>
      <c r="M81" s="7"/>
      <c r="N81" s="25"/>
      <c r="O81" s="1"/>
      <c r="P81" s="2"/>
      <c r="Q81" s="30"/>
      <c r="R81" s="5"/>
      <c r="S81" s="1"/>
      <c r="T81" s="1"/>
      <c r="U81" s="7"/>
      <c r="V81" s="25"/>
      <c r="W81" s="1"/>
      <c r="X81" s="2"/>
      <c r="Y81" s="7"/>
      <c r="Z81" s="5"/>
      <c r="AA81" s="1"/>
      <c r="AB81" s="2"/>
      <c r="AC81" s="240" t="s">
        <v>95</v>
      </c>
      <c r="AD81" s="91">
        <v>1</v>
      </c>
      <c r="FQ81" s="94"/>
      <c r="FR81" s="94"/>
      <c r="FS81" s="94"/>
      <c r="FT81" s="94"/>
      <c r="FU81" s="94"/>
      <c r="FV81" s="94"/>
      <c r="FW81" s="94"/>
      <c r="FX81" s="94"/>
    </row>
    <row r="82" spans="1:180" s="15" customFormat="1" ht="30" customHeight="1" x14ac:dyDescent="0.2">
      <c r="A82" s="242">
        <v>2</v>
      </c>
      <c r="B82" s="26"/>
      <c r="C82" s="12"/>
      <c r="D82" s="12"/>
      <c r="E82" s="14"/>
      <c r="F82" s="26"/>
      <c r="G82" s="12"/>
      <c r="H82" s="10"/>
      <c r="I82" s="14"/>
      <c r="J82" s="26"/>
      <c r="K82" s="12"/>
      <c r="L82" s="10"/>
      <c r="M82" s="14"/>
      <c r="N82" s="26"/>
      <c r="O82" s="12"/>
      <c r="P82" s="10"/>
      <c r="Q82" s="31"/>
      <c r="R82" s="11"/>
      <c r="S82" s="12"/>
      <c r="T82" s="12"/>
      <c r="U82" s="14"/>
      <c r="V82" s="26"/>
      <c r="W82" s="12"/>
      <c r="X82" s="10"/>
      <c r="Y82" s="14"/>
      <c r="Z82" s="11"/>
      <c r="AA82" s="12"/>
      <c r="AB82" s="10"/>
      <c r="AC82" s="13"/>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241">
        <v>3</v>
      </c>
      <c r="B83" s="25"/>
      <c r="C83" s="1"/>
      <c r="D83" s="1"/>
      <c r="E83" s="7"/>
      <c r="F83" s="25"/>
      <c r="G83" s="1"/>
      <c r="H83" s="2"/>
      <c r="I83" s="7"/>
      <c r="J83" s="25"/>
      <c r="K83" s="1"/>
      <c r="L83" s="2"/>
      <c r="M83" s="7"/>
      <c r="N83" s="25"/>
      <c r="O83" s="1"/>
      <c r="P83" s="2"/>
      <c r="Q83" s="30"/>
      <c r="R83" s="5"/>
      <c r="S83" s="1"/>
      <c r="T83" s="1"/>
      <c r="U83" s="7"/>
      <c r="V83" s="25"/>
      <c r="W83" s="1"/>
      <c r="X83" s="2"/>
      <c r="Y83" s="7"/>
      <c r="Z83" s="5"/>
      <c r="AA83" s="1"/>
      <c r="AB83" s="2"/>
      <c r="AC83" s="6"/>
      <c r="AD83" s="91">
        <v>3</v>
      </c>
      <c r="FQ83" s="94"/>
      <c r="FR83" s="94"/>
      <c r="FS83" s="94"/>
      <c r="FT83" s="94"/>
      <c r="FU83" s="94"/>
      <c r="FV83" s="94"/>
      <c r="FW83" s="94"/>
      <c r="FX83" s="94"/>
    </row>
    <row r="84" spans="1:180" s="15" customFormat="1" ht="30" customHeight="1" x14ac:dyDescent="0.2">
      <c r="A84" s="242">
        <v>4</v>
      </c>
      <c r="B84" s="26"/>
      <c r="C84" s="12"/>
      <c r="D84" s="12"/>
      <c r="E84" s="14"/>
      <c r="F84" s="26"/>
      <c r="G84" s="12"/>
      <c r="H84" s="10"/>
      <c r="I84" s="14"/>
      <c r="J84" s="26"/>
      <c r="K84" s="12"/>
      <c r="L84" s="10"/>
      <c r="M84" s="14"/>
      <c r="N84" s="26"/>
      <c r="O84" s="12"/>
      <c r="P84" s="10"/>
      <c r="Q84" s="31"/>
      <c r="R84" s="11"/>
      <c r="S84" s="12"/>
      <c r="T84" s="12"/>
      <c r="U84" s="14"/>
      <c r="V84" s="26"/>
      <c r="W84" s="12"/>
      <c r="X84" s="10"/>
      <c r="Y84" s="14"/>
      <c r="Z84" s="11"/>
      <c r="AA84" s="12"/>
      <c r="AB84" s="10"/>
      <c r="AC84" s="13"/>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241">
        <v>5</v>
      </c>
      <c r="B85" s="25"/>
      <c r="C85" s="1"/>
      <c r="D85" s="1"/>
      <c r="E85" s="7"/>
      <c r="F85" s="25"/>
      <c r="G85" s="1"/>
      <c r="H85" s="2"/>
      <c r="I85" s="230"/>
      <c r="J85" s="25"/>
      <c r="K85" s="1"/>
      <c r="L85" s="2"/>
      <c r="M85" s="7"/>
      <c r="N85" s="25"/>
      <c r="O85" s="1"/>
      <c r="P85" s="2"/>
      <c r="Q85" s="30"/>
      <c r="R85" s="5"/>
      <c r="S85" s="1"/>
      <c r="T85" s="1"/>
      <c r="U85" s="230"/>
      <c r="V85" s="25"/>
      <c r="W85" s="1"/>
      <c r="X85" s="2"/>
      <c r="Y85" s="7"/>
      <c r="Z85" s="5"/>
      <c r="AA85" s="1"/>
      <c r="AB85" s="2"/>
      <c r="AC85" s="6"/>
      <c r="AD85" s="91">
        <v>5</v>
      </c>
      <c r="FQ85" s="94"/>
      <c r="FR85" s="94"/>
      <c r="FS85" s="94"/>
      <c r="FT85" s="94"/>
      <c r="FU85" s="94"/>
      <c r="FV85" s="94"/>
      <c r="FW85" s="94"/>
      <c r="FX85" s="94"/>
    </row>
    <row r="86" spans="1:180" s="15" customFormat="1" ht="30" customHeight="1" x14ac:dyDescent="0.2">
      <c r="A86" s="242">
        <v>6</v>
      </c>
      <c r="B86" s="26"/>
      <c r="C86" s="12"/>
      <c r="D86" s="12"/>
      <c r="E86" s="13"/>
      <c r="F86" s="26"/>
      <c r="G86" s="12"/>
      <c r="H86" s="10"/>
      <c r="I86" s="14"/>
      <c r="J86" s="26"/>
      <c r="K86" s="12"/>
      <c r="L86" s="10"/>
      <c r="M86" s="14"/>
      <c r="N86" s="26"/>
      <c r="O86" s="12"/>
      <c r="P86" s="10"/>
      <c r="Q86" s="31"/>
      <c r="R86" s="11"/>
      <c r="S86" s="12"/>
      <c r="T86" s="12"/>
      <c r="U86" s="14"/>
      <c r="V86" s="26"/>
      <c r="W86" s="12"/>
      <c r="X86" s="10"/>
      <c r="Y86" s="14"/>
      <c r="Z86" s="11"/>
      <c r="AA86" s="12"/>
      <c r="AB86" s="10"/>
      <c r="AC86" s="13"/>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241" t="s">
        <v>8</v>
      </c>
      <c r="B87" s="25"/>
      <c r="C87" s="1"/>
      <c r="D87" s="1"/>
      <c r="E87" s="7"/>
      <c r="F87" s="38"/>
      <c r="G87" s="36"/>
      <c r="H87" s="41"/>
      <c r="I87" s="37"/>
      <c r="J87" s="38"/>
      <c r="K87" s="36"/>
      <c r="L87" s="41"/>
      <c r="M87" s="37"/>
      <c r="N87" s="38"/>
      <c r="O87" s="36"/>
      <c r="P87" s="41"/>
      <c r="Q87" s="39"/>
      <c r="R87" s="35"/>
      <c r="S87" s="36"/>
      <c r="T87" s="36"/>
      <c r="U87" s="37"/>
      <c r="V87" s="38"/>
      <c r="W87" s="36"/>
      <c r="X87" s="41"/>
      <c r="Y87" s="37"/>
      <c r="Z87" s="35"/>
      <c r="AA87" s="36"/>
      <c r="AB87" s="41"/>
      <c r="AC87" s="40"/>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223">
        <f>SUM(F81:F87)</f>
        <v>0</v>
      </c>
      <c r="G88" s="224">
        <f>SUM(G81:G87)</f>
        <v>0</v>
      </c>
      <c r="H88" s="225"/>
      <c r="I88" s="226"/>
      <c r="J88" s="52">
        <f>SUM(J81:J87)</f>
        <v>0</v>
      </c>
      <c r="K88" s="43">
        <f>SUM(K81:K87)</f>
        <v>0</v>
      </c>
      <c r="L88" s="51"/>
      <c r="M88" s="44"/>
      <c r="N88" s="52">
        <f>SUM(N81:N87)</f>
        <v>0</v>
      </c>
      <c r="O88" s="43">
        <f>SUM(O81:O87)</f>
        <v>0</v>
      </c>
      <c r="P88" s="51"/>
      <c r="Q88" s="51"/>
      <c r="R88" s="223">
        <f>SUM(R81:R87)</f>
        <v>0</v>
      </c>
      <c r="S88" s="224">
        <f>SUM(S81:S87)</f>
        <v>0</v>
      </c>
      <c r="T88" s="224"/>
      <c r="U88" s="226"/>
      <c r="V88" s="5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40</v>
      </c>
      <c r="B89" s="16" t="str">
        <f>$B$1</f>
        <v>山梨　太郎</v>
      </c>
      <c r="C89" s="17"/>
      <c r="D89" s="17"/>
      <c r="E89" s="45" t="str">
        <f>E78</f>
        <v>月曜日</v>
      </c>
      <c r="F89" s="46" t="str">
        <f>F78</f>
        <v>甲州　花子</v>
      </c>
      <c r="G89" s="46"/>
      <c r="H89" s="46"/>
      <c r="I89" s="231" t="str">
        <f>I78</f>
        <v>〇曜日</v>
      </c>
      <c r="J89" s="278" t="str">
        <f>J78</f>
        <v>笛吹　次郎</v>
      </c>
      <c r="K89" s="278"/>
      <c r="L89" s="278"/>
      <c r="M89" s="279" t="str">
        <f>M78</f>
        <v>〇曜日</v>
      </c>
      <c r="N89" s="49" t="str">
        <f>N78</f>
        <v>吉田　三郎</v>
      </c>
      <c r="O89" s="49"/>
      <c r="P89" s="49"/>
      <c r="Q89" s="50" t="str">
        <f>Q78</f>
        <v>〇曜日</v>
      </c>
      <c r="R89" s="332" t="str">
        <f>R78</f>
        <v>富士　さくら</v>
      </c>
      <c r="S89" s="280"/>
      <c r="T89" s="333"/>
      <c r="U89" s="336" t="str">
        <f>U78</f>
        <v>〇曜日</v>
      </c>
      <c r="V89" s="283" t="str">
        <f>V78</f>
        <v>大月　四郎</v>
      </c>
      <c r="W89" s="283"/>
      <c r="X89" s="283"/>
      <c r="Y89" s="284" t="str">
        <f>Y78</f>
        <v>〇曜日</v>
      </c>
      <c r="Z89" s="163"/>
      <c r="AC89" s="28" t="s">
        <v>7</v>
      </c>
      <c r="AD89" s="86"/>
      <c r="FQ89" s="94"/>
      <c r="FR89" s="94"/>
      <c r="FS89" s="94"/>
      <c r="FT89" s="94"/>
      <c r="FU89" s="94"/>
      <c r="FV89" s="94"/>
      <c r="FW89" s="94"/>
      <c r="FX89" s="94"/>
    </row>
    <row r="90" spans="1:180" ht="14.25" customHeight="1" x14ac:dyDescent="0.2">
      <c r="A90" s="86"/>
      <c r="B90" s="21" t="str">
        <f>B79</f>
        <v>山梨中</v>
      </c>
      <c r="C90" s="22"/>
      <c r="D90" s="22"/>
      <c r="E90" s="4" t="e">
        <f>E79+7</f>
        <v>#VALUE!</v>
      </c>
      <c r="F90" s="23" t="str">
        <f>F79</f>
        <v>山梨中</v>
      </c>
      <c r="G90" s="23"/>
      <c r="H90" s="23"/>
      <c r="I90" s="4" t="e">
        <f>I79+7</f>
        <v>#VALUE!</v>
      </c>
      <c r="J90" s="24" t="str">
        <f>J79</f>
        <v>笛吹中</v>
      </c>
      <c r="K90" s="23"/>
      <c r="L90" s="23"/>
      <c r="M90" s="4" t="e">
        <f>M79+7</f>
        <v>#VALUE!</v>
      </c>
      <c r="N90" s="23" t="str">
        <f>N79</f>
        <v>笛吹中</v>
      </c>
      <c r="O90" s="23"/>
      <c r="P90" s="23"/>
      <c r="Q90" s="165" t="e">
        <f>Q79+7</f>
        <v>#VALUE!</v>
      </c>
      <c r="R90" s="256" t="str">
        <f>R79</f>
        <v>富士中</v>
      </c>
      <c r="S90" s="23"/>
      <c r="T90" s="257"/>
      <c r="U90" s="4" t="e">
        <f>U79+7</f>
        <v>#VALUE!</v>
      </c>
      <c r="V90" s="24" t="str">
        <f>V79</f>
        <v>大月中</v>
      </c>
      <c r="W90" s="23"/>
      <c r="X90" s="23"/>
      <c r="Y90" s="4" t="e">
        <f>Y79+7</f>
        <v>#VALUE!</v>
      </c>
      <c r="Z90" s="24" t="str">
        <f>Z2</f>
        <v>○○学校</v>
      </c>
      <c r="AA90" s="23"/>
      <c r="AB90" s="23"/>
      <c r="AC90" s="4">
        <f>AC79+7</f>
        <v>45585</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49</v>
      </c>
      <c r="I91" s="2" t="s">
        <v>2</v>
      </c>
      <c r="J91" s="5" t="s">
        <v>0</v>
      </c>
      <c r="K91" s="1" t="s">
        <v>1</v>
      </c>
      <c r="L91" s="191" t="s">
        <v>49</v>
      </c>
      <c r="M91" s="6" t="s">
        <v>2</v>
      </c>
      <c r="N91" s="25" t="s">
        <v>0</v>
      </c>
      <c r="O91" s="1" t="s">
        <v>1</v>
      </c>
      <c r="P91" s="191" t="s">
        <v>49</v>
      </c>
      <c r="Q91" s="2" t="s">
        <v>2</v>
      </c>
      <c r="R91" s="5" t="s">
        <v>0</v>
      </c>
      <c r="S91" s="1" t="s">
        <v>1</v>
      </c>
      <c r="T91" s="357" t="s">
        <v>49</v>
      </c>
      <c r="U91" s="2" t="s">
        <v>2</v>
      </c>
      <c r="V91" s="5" t="s">
        <v>0</v>
      </c>
      <c r="W91" s="1" t="s">
        <v>1</v>
      </c>
      <c r="X91" s="191" t="s">
        <v>49</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5"/>
      <c r="G92" s="1"/>
      <c r="H92" s="2"/>
      <c r="I92" s="7"/>
      <c r="J92" s="5"/>
      <c r="K92" s="1"/>
      <c r="L92" s="2"/>
      <c r="M92" s="7"/>
      <c r="N92" s="25"/>
      <c r="O92" s="1"/>
      <c r="P92" s="2"/>
      <c r="Q92" s="30"/>
      <c r="R92" s="5"/>
      <c r="S92" s="1"/>
      <c r="T92" s="1"/>
      <c r="U92" s="7"/>
      <c r="V92" s="5"/>
      <c r="W92" s="1"/>
      <c r="X92" s="2"/>
      <c r="Y92" s="7"/>
      <c r="Z92" s="5"/>
      <c r="AA92" s="1"/>
      <c r="AB92" s="2"/>
      <c r="AC92" s="220" t="s">
        <v>108</v>
      </c>
      <c r="AD92" s="91">
        <v>1</v>
      </c>
      <c r="FQ92" s="94"/>
      <c r="FR92" s="94"/>
      <c r="FS92" s="94"/>
      <c r="FT92" s="94"/>
      <c r="FU92" s="94"/>
      <c r="FV92" s="94"/>
      <c r="FW92" s="94"/>
      <c r="FX92" s="94"/>
    </row>
    <row r="93" spans="1:180" s="15" customFormat="1" ht="30" customHeight="1" x14ac:dyDescent="0.2">
      <c r="A93" s="92">
        <v>2</v>
      </c>
      <c r="B93" s="11"/>
      <c r="C93" s="12"/>
      <c r="D93" s="10"/>
      <c r="E93" s="14"/>
      <c r="F93" s="11"/>
      <c r="G93" s="12"/>
      <c r="H93" s="10"/>
      <c r="I93" s="14"/>
      <c r="J93" s="11"/>
      <c r="K93" s="12"/>
      <c r="L93" s="10"/>
      <c r="M93" s="14"/>
      <c r="N93" s="26"/>
      <c r="O93" s="12"/>
      <c r="P93" s="10"/>
      <c r="Q93" s="31"/>
      <c r="R93" s="11"/>
      <c r="S93" s="12"/>
      <c r="T93" s="12"/>
      <c r="U93" s="14"/>
      <c r="V93" s="11"/>
      <c r="W93" s="12"/>
      <c r="X93" s="10"/>
      <c r="Y93" s="14"/>
      <c r="Z93" s="11"/>
      <c r="AA93" s="12"/>
      <c r="AB93" s="10"/>
      <c r="AC93" s="14"/>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5"/>
      <c r="G94" s="1"/>
      <c r="H94" s="2"/>
      <c r="I94" s="7"/>
      <c r="J94" s="5"/>
      <c r="K94" s="1"/>
      <c r="L94" s="2"/>
      <c r="M94" s="7"/>
      <c r="N94" s="25"/>
      <c r="O94" s="1"/>
      <c r="P94" s="2"/>
      <c r="Q94" s="30"/>
      <c r="R94" s="5"/>
      <c r="S94" s="1"/>
      <c r="T94" s="1"/>
      <c r="U94" s="7"/>
      <c r="V94" s="5"/>
      <c r="W94" s="1"/>
      <c r="X94" s="2"/>
      <c r="Y94" s="7"/>
      <c r="Z94" s="5"/>
      <c r="AA94" s="1"/>
      <c r="AB94" s="2"/>
      <c r="AC94" s="7"/>
      <c r="AD94" s="91">
        <v>3</v>
      </c>
      <c r="FQ94" s="94"/>
      <c r="FR94" s="94"/>
      <c r="FS94" s="94"/>
      <c r="FT94" s="94"/>
      <c r="FU94" s="94"/>
      <c r="FV94" s="94"/>
      <c r="FW94" s="94"/>
      <c r="FX94" s="94"/>
    </row>
    <row r="95" spans="1:180" s="15" customFormat="1" ht="30" customHeight="1" x14ac:dyDescent="0.2">
      <c r="A95" s="92">
        <v>4</v>
      </c>
      <c r="B95" s="11"/>
      <c r="C95" s="12"/>
      <c r="D95" s="10"/>
      <c r="E95" s="14"/>
      <c r="F95" s="11"/>
      <c r="G95" s="12"/>
      <c r="H95" s="10"/>
      <c r="I95" s="14"/>
      <c r="J95" s="11"/>
      <c r="K95" s="12"/>
      <c r="L95" s="10"/>
      <c r="M95" s="14"/>
      <c r="N95" s="26"/>
      <c r="O95" s="12"/>
      <c r="P95" s="10"/>
      <c r="Q95" s="31"/>
      <c r="R95" s="11"/>
      <c r="S95" s="12"/>
      <c r="T95" s="12"/>
      <c r="U95" s="14"/>
      <c r="V95" s="11"/>
      <c r="W95" s="12"/>
      <c r="X95" s="10"/>
      <c r="Y95" s="14"/>
      <c r="Z95" s="11"/>
      <c r="AA95" s="12"/>
      <c r="AB95" s="10"/>
      <c r="AC95" s="14"/>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5"/>
      <c r="G96" s="1"/>
      <c r="H96" s="2"/>
      <c r="I96" s="7"/>
      <c r="J96" s="5"/>
      <c r="K96" s="1"/>
      <c r="L96" s="2"/>
      <c r="M96" s="7"/>
      <c r="N96" s="25"/>
      <c r="O96" s="1"/>
      <c r="P96" s="2"/>
      <c r="Q96" s="157"/>
      <c r="R96" s="5"/>
      <c r="S96" s="1"/>
      <c r="T96" s="1"/>
      <c r="U96" s="7"/>
      <c r="V96" s="5"/>
      <c r="W96" s="1"/>
      <c r="X96" s="2"/>
      <c r="Y96" s="7"/>
      <c r="Z96" s="5"/>
      <c r="AA96" s="1"/>
      <c r="AB96" s="2"/>
      <c r="AC96" s="7"/>
      <c r="AD96" s="91">
        <v>5</v>
      </c>
      <c r="FQ96" s="94"/>
      <c r="FR96" s="94"/>
      <c r="FS96" s="94"/>
      <c r="FT96" s="94"/>
      <c r="FU96" s="94"/>
      <c r="FV96" s="94"/>
      <c r="FW96" s="94"/>
      <c r="FX96" s="94"/>
    </row>
    <row r="97" spans="1:180" s="15" customFormat="1" ht="30" customHeight="1" x14ac:dyDescent="0.2">
      <c r="A97" s="92">
        <v>6</v>
      </c>
      <c r="B97" s="11"/>
      <c r="C97" s="12"/>
      <c r="D97" s="10"/>
      <c r="E97" s="14"/>
      <c r="F97" s="11"/>
      <c r="G97" s="12"/>
      <c r="H97" s="10"/>
      <c r="I97" s="13"/>
      <c r="J97" s="11"/>
      <c r="K97" s="12"/>
      <c r="L97" s="10"/>
      <c r="M97" s="14"/>
      <c r="N97" s="26"/>
      <c r="O97" s="12"/>
      <c r="P97" s="10"/>
      <c r="Q97" s="31"/>
      <c r="R97" s="11"/>
      <c r="S97" s="12"/>
      <c r="T97" s="12"/>
      <c r="U97" s="13"/>
      <c r="V97" s="11"/>
      <c r="W97" s="12"/>
      <c r="X97" s="10"/>
      <c r="Y97" s="14"/>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5"/>
      <c r="G98" s="36"/>
      <c r="H98" s="41"/>
      <c r="I98" s="37"/>
      <c r="J98" s="35"/>
      <c r="K98" s="36"/>
      <c r="L98" s="41"/>
      <c r="M98" s="37"/>
      <c r="N98" s="38"/>
      <c r="O98" s="36"/>
      <c r="P98" s="41"/>
      <c r="Q98" s="39"/>
      <c r="R98" s="35"/>
      <c r="S98" s="36"/>
      <c r="T98" s="36"/>
      <c r="U98" s="37"/>
      <c r="V98" s="35"/>
      <c r="W98" s="36"/>
      <c r="X98" s="41"/>
      <c r="Y98" s="37"/>
      <c r="Z98" s="35"/>
      <c r="AA98" s="36"/>
      <c r="AB98" s="41"/>
      <c r="AC98" s="37"/>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42">
        <f>SUM(R92:R98)</f>
        <v>0</v>
      </c>
      <c r="S99" s="43">
        <f>SUM(S92:S98)</f>
        <v>0</v>
      </c>
      <c r="T99" s="43"/>
      <c r="U99" s="51"/>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41</v>
      </c>
      <c r="B100" s="16" t="str">
        <f>$B$1</f>
        <v>山梨　太郎</v>
      </c>
      <c r="C100" s="17"/>
      <c r="D100" s="17"/>
      <c r="E100" s="45" t="str">
        <f>E89</f>
        <v>月曜日</v>
      </c>
      <c r="F100" s="46" t="str">
        <f>F89</f>
        <v>甲州　花子</v>
      </c>
      <c r="G100" s="46"/>
      <c r="H100" s="46"/>
      <c r="I100" s="47" t="str">
        <f>I89</f>
        <v>〇曜日</v>
      </c>
      <c r="J100" s="277" t="str">
        <f>J89</f>
        <v>笛吹　次郎</v>
      </c>
      <c r="K100" s="278"/>
      <c r="L100" s="278"/>
      <c r="M100" s="279" t="str">
        <f>M89</f>
        <v>〇曜日</v>
      </c>
      <c r="N100" s="49" t="str">
        <f>N89</f>
        <v>吉田　三郎</v>
      </c>
      <c r="O100" s="49"/>
      <c r="P100" s="49"/>
      <c r="Q100" s="50" t="str">
        <f>Q89</f>
        <v>〇曜日</v>
      </c>
      <c r="R100" s="332" t="str">
        <f>R89</f>
        <v>富士　さくら</v>
      </c>
      <c r="S100" s="280"/>
      <c r="T100" s="333"/>
      <c r="U100" s="281" t="str">
        <f>U89</f>
        <v>〇曜日</v>
      </c>
      <c r="V100" s="282" t="str">
        <f>V89</f>
        <v>大月　四郎</v>
      </c>
      <c r="W100" s="283"/>
      <c r="X100" s="283"/>
      <c r="Y100" s="284" t="str">
        <f>Y89</f>
        <v>〇曜日</v>
      </c>
      <c r="Z100" s="159"/>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t="e">
        <f>E90+7</f>
        <v>#VALUE!</v>
      </c>
      <c r="F101" s="23" t="str">
        <f>F90</f>
        <v>山梨中</v>
      </c>
      <c r="G101" s="23"/>
      <c r="H101" s="23"/>
      <c r="I101" s="4" t="e">
        <f>I90+7</f>
        <v>#VALUE!</v>
      </c>
      <c r="J101" s="24" t="str">
        <f>J90</f>
        <v>笛吹中</v>
      </c>
      <c r="K101" s="23"/>
      <c r="L101" s="23"/>
      <c r="M101" s="4" t="e">
        <f>M90+7</f>
        <v>#VALUE!</v>
      </c>
      <c r="N101" s="23" t="str">
        <f>N90</f>
        <v>笛吹中</v>
      </c>
      <c r="O101" s="23"/>
      <c r="P101" s="23"/>
      <c r="Q101" s="165" t="e">
        <f>Q90+7</f>
        <v>#VALUE!</v>
      </c>
      <c r="R101" s="256" t="str">
        <f>R90</f>
        <v>富士中</v>
      </c>
      <c r="S101" s="23"/>
      <c r="T101" s="257"/>
      <c r="U101" s="4" t="e">
        <f>U90+7</f>
        <v>#VALUE!</v>
      </c>
      <c r="V101" s="24" t="str">
        <f>V90</f>
        <v>大月中</v>
      </c>
      <c r="W101" s="23"/>
      <c r="X101" s="23"/>
      <c r="Y101" s="4" t="e">
        <f>Y90+7</f>
        <v>#VALUE!</v>
      </c>
      <c r="Z101" s="24" t="str">
        <f>Z2</f>
        <v>○○学校</v>
      </c>
      <c r="AA101" s="23"/>
      <c r="AB101" s="23"/>
      <c r="AC101" s="4">
        <f>AC90+7</f>
        <v>45592</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t="s">
        <v>49</v>
      </c>
      <c r="I102" s="2" t="s">
        <v>2</v>
      </c>
      <c r="J102" s="5" t="s">
        <v>0</v>
      </c>
      <c r="K102" s="1" t="s">
        <v>1</v>
      </c>
      <c r="L102" s="191" t="s">
        <v>49</v>
      </c>
      <c r="M102" s="6" t="s">
        <v>2</v>
      </c>
      <c r="N102" s="25" t="s">
        <v>0</v>
      </c>
      <c r="O102" s="1" t="s">
        <v>1</v>
      </c>
      <c r="P102" s="191" t="s">
        <v>49</v>
      </c>
      <c r="Q102" s="2" t="s">
        <v>2</v>
      </c>
      <c r="R102" s="5" t="s">
        <v>0</v>
      </c>
      <c r="S102" s="1" t="s">
        <v>1</v>
      </c>
      <c r="T102" s="357" t="s">
        <v>49</v>
      </c>
      <c r="U102" s="2"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c r="J103" s="5"/>
      <c r="K103" s="1"/>
      <c r="L103" s="2"/>
      <c r="M103" s="7"/>
      <c r="N103" s="25"/>
      <c r="O103" s="1"/>
      <c r="P103" s="2"/>
      <c r="Q103" s="30"/>
      <c r="R103" s="5"/>
      <c r="S103" s="1"/>
      <c r="T103" s="1"/>
      <c r="U103" s="30"/>
      <c r="V103" s="5"/>
      <c r="W103" s="1"/>
      <c r="X103" s="2"/>
      <c r="Y103" s="7"/>
      <c r="Z103" s="5"/>
      <c r="AA103" s="1"/>
      <c r="AB103" s="2"/>
      <c r="AC103" s="7"/>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2"/>
      <c r="U104" s="31"/>
      <c r="V104" s="11"/>
      <c r="W104" s="12"/>
      <c r="X104" s="10"/>
      <c r="Y104" s="14"/>
      <c r="Z104" s="11"/>
      <c r="AA104" s="12"/>
      <c r="AB104" s="10"/>
      <c r="AC104" s="13"/>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30"/>
      <c r="R105" s="5"/>
      <c r="S105" s="1"/>
      <c r="T105" s="1"/>
      <c r="U105" s="7"/>
      <c r="V105" s="5"/>
      <c r="W105" s="1"/>
      <c r="X105" s="2"/>
      <c r="Y105" s="7"/>
      <c r="Z105" s="5"/>
      <c r="AA105" s="1"/>
      <c r="AB105" s="2"/>
      <c r="AC105" s="7"/>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31"/>
      <c r="R106" s="11"/>
      <c r="S106" s="12"/>
      <c r="T106" s="12"/>
      <c r="U106" s="31"/>
      <c r="V106" s="11"/>
      <c r="W106" s="12"/>
      <c r="X106" s="10"/>
      <c r="Y106" s="14"/>
      <c r="Z106" s="11"/>
      <c r="AA106" s="12"/>
      <c r="AB106" s="10"/>
      <c r="AC106" s="13"/>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150"/>
      <c r="J107" s="5"/>
      <c r="K107" s="1"/>
      <c r="L107" s="2"/>
      <c r="M107" s="7"/>
      <c r="N107" s="25"/>
      <c r="O107" s="1"/>
      <c r="P107" s="2"/>
      <c r="Q107" s="157"/>
      <c r="R107" s="5"/>
      <c r="S107" s="1"/>
      <c r="T107" s="1"/>
      <c r="U107" s="150"/>
      <c r="V107" s="5"/>
      <c r="W107" s="1"/>
      <c r="X107" s="2"/>
      <c r="Y107" s="7"/>
      <c r="Z107" s="5"/>
      <c r="AA107" s="1"/>
      <c r="AB107" s="2"/>
      <c r="AC107" s="6"/>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4"/>
      <c r="N108" s="26"/>
      <c r="O108" s="12"/>
      <c r="P108" s="10"/>
      <c r="Q108" s="31"/>
      <c r="R108" s="11"/>
      <c r="S108" s="12"/>
      <c r="T108" s="12"/>
      <c r="U108" s="31"/>
      <c r="V108" s="11"/>
      <c r="W108" s="12"/>
      <c r="X108" s="10"/>
      <c r="Y108" s="14"/>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9"/>
      <c r="R109" s="35"/>
      <c r="S109" s="36"/>
      <c r="T109" s="36"/>
      <c r="U109" s="37"/>
      <c r="V109" s="35"/>
      <c r="W109" s="36"/>
      <c r="X109" s="41"/>
      <c r="Y109" s="37"/>
      <c r="Z109" s="35"/>
      <c r="AA109" s="36"/>
      <c r="AB109" s="41"/>
      <c r="AC109" s="40"/>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42">
        <f>SUM(R103:R109)</f>
        <v>0</v>
      </c>
      <c r="S110" s="43">
        <f>SUM(S103:S109)</f>
        <v>0</v>
      </c>
      <c r="T110" s="43"/>
      <c r="U110" s="51"/>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42</v>
      </c>
      <c r="B111" s="16" t="str">
        <f>$B$1</f>
        <v>山梨　太郎</v>
      </c>
      <c r="C111" s="17"/>
      <c r="D111" s="17"/>
      <c r="E111" s="45" t="str">
        <f>E100</f>
        <v>月曜日</v>
      </c>
      <c r="F111" s="46" t="str">
        <f>F100</f>
        <v>甲州　花子</v>
      </c>
      <c r="G111" s="46"/>
      <c r="H111" s="46"/>
      <c r="I111" s="47" t="str">
        <f>I100</f>
        <v>〇曜日</v>
      </c>
      <c r="J111" s="277" t="str">
        <f>J100</f>
        <v>笛吹　次郎</v>
      </c>
      <c r="K111" s="278"/>
      <c r="L111" s="278"/>
      <c r="M111" s="279" t="str">
        <f>M100</f>
        <v>〇曜日</v>
      </c>
      <c r="N111" s="49" t="str">
        <f>N100</f>
        <v>吉田　三郎</v>
      </c>
      <c r="O111" s="49"/>
      <c r="P111" s="49"/>
      <c r="Q111" s="50" t="str">
        <f>Q100</f>
        <v>〇曜日</v>
      </c>
      <c r="R111" s="332" t="str">
        <f>R100</f>
        <v>富士　さくら</v>
      </c>
      <c r="S111" s="280"/>
      <c r="T111" s="333"/>
      <c r="U111" s="281" t="str">
        <f>U100</f>
        <v>〇曜日</v>
      </c>
      <c r="V111" s="282" t="str">
        <f>V100</f>
        <v>大月　四郎</v>
      </c>
      <c r="W111" s="283"/>
      <c r="X111" s="283"/>
      <c r="Y111" s="284" t="str">
        <f>Y100</f>
        <v>〇曜日</v>
      </c>
      <c r="Z111" s="48"/>
      <c r="AA111"/>
      <c r="AB111"/>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t="e">
        <f>E101+7</f>
        <v>#VALUE!</v>
      </c>
      <c r="F112" s="23" t="str">
        <f>F101</f>
        <v>山梨中</v>
      </c>
      <c r="G112" s="23"/>
      <c r="H112" s="23"/>
      <c r="I112" s="4" t="e">
        <f>I101+7</f>
        <v>#VALUE!</v>
      </c>
      <c r="J112" s="24" t="str">
        <f>J101</f>
        <v>笛吹中</v>
      </c>
      <c r="K112" s="23"/>
      <c r="L112" s="23"/>
      <c r="M112" s="4" t="e">
        <f>M101+7</f>
        <v>#VALUE!</v>
      </c>
      <c r="N112" s="23" t="str">
        <f>N101</f>
        <v>笛吹中</v>
      </c>
      <c r="O112" s="23"/>
      <c r="P112" s="23"/>
      <c r="Q112" s="165" t="e">
        <f>Q101+7</f>
        <v>#VALUE!</v>
      </c>
      <c r="R112" s="256" t="str">
        <f>R101</f>
        <v>富士中</v>
      </c>
      <c r="S112" s="23"/>
      <c r="T112" s="257"/>
      <c r="U112" s="4" t="e">
        <f>U101+7</f>
        <v>#VALUE!</v>
      </c>
      <c r="V112" s="24" t="str">
        <f>V101</f>
        <v>大月中</v>
      </c>
      <c r="W112" s="23"/>
      <c r="X112" s="23"/>
      <c r="Y112" s="4" t="e">
        <f>Y101+7</f>
        <v>#VALUE!</v>
      </c>
      <c r="Z112" s="24" t="str">
        <f>Z2</f>
        <v>○○学校</v>
      </c>
      <c r="AA112" s="23"/>
      <c r="AB112" s="23"/>
      <c r="AC112" s="4">
        <f>AC101+7</f>
        <v>45599</v>
      </c>
      <c r="AD112" s="86"/>
      <c r="FQ112" s="94"/>
      <c r="FR112" s="94"/>
      <c r="FS112" s="94"/>
      <c r="FT112" s="94"/>
      <c r="FU112" s="94"/>
      <c r="FV112" s="94"/>
      <c r="FW112" s="94"/>
      <c r="FX112" s="94"/>
    </row>
    <row r="113" spans="1:180" ht="15" customHeight="1" x14ac:dyDescent="0.2">
      <c r="A113" s="91" t="s">
        <v>10</v>
      </c>
      <c r="B113" s="5" t="s">
        <v>0</v>
      </c>
      <c r="C113" s="1" t="s">
        <v>1</v>
      </c>
      <c r="D113" s="191" t="s">
        <v>49</v>
      </c>
      <c r="E113" s="6" t="s">
        <v>2</v>
      </c>
      <c r="F113" s="25" t="s">
        <v>0</v>
      </c>
      <c r="G113" s="1" t="s">
        <v>1</v>
      </c>
      <c r="H113" s="191" t="s">
        <v>49</v>
      </c>
      <c r="I113" s="2" t="s">
        <v>2</v>
      </c>
      <c r="J113" s="5" t="s">
        <v>0</v>
      </c>
      <c r="K113" s="1" t="s">
        <v>1</v>
      </c>
      <c r="L113" s="191"/>
      <c r="M113" s="6" t="s">
        <v>2</v>
      </c>
      <c r="N113" s="25" t="s">
        <v>0</v>
      </c>
      <c r="O113" s="1" t="s">
        <v>1</v>
      </c>
      <c r="P113" s="191" t="s">
        <v>49</v>
      </c>
      <c r="Q113" s="2" t="s">
        <v>2</v>
      </c>
      <c r="R113" s="5" t="s">
        <v>0</v>
      </c>
      <c r="S113" s="1" t="s">
        <v>1</v>
      </c>
      <c r="T113" s="357" t="s">
        <v>49</v>
      </c>
      <c r="U113" s="2" t="s">
        <v>2</v>
      </c>
      <c r="V113" s="5" t="s">
        <v>0</v>
      </c>
      <c r="W113" s="1" t="s">
        <v>1</v>
      </c>
      <c r="X113" s="191"/>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c r="F114" s="5"/>
      <c r="G114" s="1"/>
      <c r="H114" s="2"/>
      <c r="I114" s="7"/>
      <c r="J114" s="5"/>
      <c r="K114" s="1"/>
      <c r="L114" s="2"/>
      <c r="M114" s="228"/>
      <c r="N114" s="5"/>
      <c r="O114" s="1"/>
      <c r="P114" s="2"/>
      <c r="Q114" s="30"/>
      <c r="R114" s="5"/>
      <c r="S114" s="1"/>
      <c r="T114" s="1"/>
      <c r="U114" s="7"/>
      <c r="V114" s="5"/>
      <c r="W114" s="1"/>
      <c r="X114" s="2"/>
      <c r="Y114" s="228"/>
      <c r="Z114" s="5"/>
      <c r="AA114" s="1"/>
      <c r="AB114" s="2"/>
      <c r="AC114" s="228"/>
      <c r="AD114" s="91">
        <v>1</v>
      </c>
      <c r="FQ114" s="94"/>
      <c r="FR114" s="94"/>
      <c r="FS114" s="94"/>
      <c r="FT114" s="94"/>
      <c r="FU114" s="94"/>
      <c r="FV114" s="94"/>
      <c r="FW114" s="94"/>
      <c r="FX114" s="94"/>
    </row>
    <row r="115" spans="1:180" s="15" customFormat="1" ht="30" customHeight="1" x14ac:dyDescent="0.2">
      <c r="A115" s="92">
        <v>2</v>
      </c>
      <c r="B115" s="11"/>
      <c r="C115" s="12"/>
      <c r="D115" s="10"/>
      <c r="E115" s="14"/>
      <c r="F115" s="11"/>
      <c r="G115" s="12"/>
      <c r="H115" s="10"/>
      <c r="I115" s="14"/>
      <c r="J115" s="11"/>
      <c r="K115" s="12"/>
      <c r="L115" s="10"/>
      <c r="M115" s="14"/>
      <c r="N115" s="11"/>
      <c r="O115" s="12"/>
      <c r="P115" s="10"/>
      <c r="Q115" s="31"/>
      <c r="R115" s="11"/>
      <c r="S115" s="12"/>
      <c r="T115" s="12"/>
      <c r="U115" s="14"/>
      <c r="V115" s="11"/>
      <c r="W115" s="12"/>
      <c r="X115" s="10"/>
      <c r="Y115" s="14"/>
      <c r="Z115" s="11"/>
      <c r="AA115" s="12"/>
      <c r="AB115" s="10"/>
      <c r="AC115" s="13"/>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5"/>
      <c r="G116" s="1"/>
      <c r="H116" s="2"/>
      <c r="I116" s="7"/>
      <c r="J116" s="5"/>
      <c r="K116" s="1"/>
      <c r="L116" s="2"/>
      <c r="M116" s="7"/>
      <c r="N116" s="5"/>
      <c r="O116" s="1"/>
      <c r="P116" s="2"/>
      <c r="Q116" s="30"/>
      <c r="R116" s="5"/>
      <c r="S116" s="1"/>
      <c r="T116" s="1"/>
      <c r="U116" s="7"/>
      <c r="V116" s="5"/>
      <c r="W116" s="1"/>
      <c r="X116" s="2"/>
      <c r="Y116" s="7"/>
      <c r="Z116" s="5"/>
      <c r="AA116" s="1"/>
      <c r="AB116" s="2"/>
      <c r="AC116" s="6"/>
      <c r="AD116" s="91">
        <v>3</v>
      </c>
      <c r="FQ116" s="94"/>
      <c r="FR116" s="94"/>
      <c r="FS116" s="94"/>
      <c r="FT116" s="94"/>
      <c r="FU116" s="94"/>
      <c r="FV116" s="94"/>
      <c r="FW116" s="94"/>
      <c r="FX116" s="94"/>
    </row>
    <row r="117" spans="1:180" s="15" customFormat="1" ht="30" customHeight="1" x14ac:dyDescent="0.2">
      <c r="A117" s="92">
        <v>4</v>
      </c>
      <c r="B117" s="11"/>
      <c r="C117" s="12"/>
      <c r="D117" s="10"/>
      <c r="E117" s="14"/>
      <c r="F117" s="11"/>
      <c r="G117" s="12"/>
      <c r="H117" s="10"/>
      <c r="I117" s="14"/>
      <c r="J117" s="11"/>
      <c r="K117" s="12"/>
      <c r="L117" s="10"/>
      <c r="M117" s="14"/>
      <c r="N117" s="11"/>
      <c r="O117" s="12"/>
      <c r="P117" s="10"/>
      <c r="Q117" s="31"/>
      <c r="R117" s="11"/>
      <c r="S117" s="12"/>
      <c r="T117" s="12"/>
      <c r="U117" s="14"/>
      <c r="V117" s="11"/>
      <c r="W117" s="12"/>
      <c r="X117" s="10"/>
      <c r="Y117" s="14"/>
      <c r="Z117" s="11"/>
      <c r="AA117" s="12"/>
      <c r="AB117" s="10"/>
      <c r="AC117" s="138"/>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5"/>
      <c r="G118" s="1"/>
      <c r="H118" s="2"/>
      <c r="I118" s="142"/>
      <c r="J118" s="5"/>
      <c r="K118" s="1"/>
      <c r="L118" s="2"/>
      <c r="M118" s="7"/>
      <c r="N118" s="5"/>
      <c r="O118" s="1"/>
      <c r="P118" s="2"/>
      <c r="Q118" s="30"/>
      <c r="R118" s="5"/>
      <c r="S118" s="1"/>
      <c r="T118" s="1"/>
      <c r="U118" s="142"/>
      <c r="V118" s="5"/>
      <c r="W118" s="1"/>
      <c r="X118" s="2"/>
      <c r="Y118" s="7"/>
      <c r="Z118" s="5"/>
      <c r="AA118" s="1"/>
      <c r="AB118" s="2"/>
      <c r="AC118" s="7"/>
      <c r="AD118" s="91">
        <v>5</v>
      </c>
      <c r="FQ118" s="94"/>
      <c r="FR118" s="94"/>
      <c r="FS118" s="94"/>
      <c r="FT118" s="94"/>
      <c r="FU118" s="94"/>
      <c r="FV118" s="94"/>
      <c r="FW118" s="94"/>
      <c r="FX118" s="94"/>
    </row>
    <row r="119" spans="1:180" s="15" customFormat="1" ht="30" customHeight="1" x14ac:dyDescent="0.2">
      <c r="A119" s="92">
        <v>6</v>
      </c>
      <c r="B119" s="11"/>
      <c r="C119" s="12"/>
      <c r="D119" s="10"/>
      <c r="E119" s="13"/>
      <c r="F119" s="11"/>
      <c r="G119" s="12"/>
      <c r="H119" s="10"/>
      <c r="I119" s="14"/>
      <c r="J119" s="11"/>
      <c r="K119" s="12"/>
      <c r="L119" s="10"/>
      <c r="M119" s="14"/>
      <c r="N119" s="11"/>
      <c r="O119" s="12"/>
      <c r="P119" s="10"/>
      <c r="Q119" s="31"/>
      <c r="R119" s="11"/>
      <c r="S119" s="12"/>
      <c r="T119" s="12"/>
      <c r="U119" s="14"/>
      <c r="V119" s="11"/>
      <c r="W119" s="12"/>
      <c r="X119" s="10"/>
      <c r="Y119" s="14"/>
      <c r="Z119" s="11"/>
      <c r="AA119" s="12"/>
      <c r="AB119" s="10"/>
      <c r="AC119" s="14"/>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5"/>
      <c r="G120" s="36"/>
      <c r="H120" s="41"/>
      <c r="I120" s="37"/>
      <c r="J120" s="35"/>
      <c r="K120" s="36"/>
      <c r="L120" s="41"/>
      <c r="M120" s="37"/>
      <c r="N120" s="35"/>
      <c r="O120" s="36"/>
      <c r="P120" s="41"/>
      <c r="Q120" s="39"/>
      <c r="R120" s="35"/>
      <c r="S120" s="36"/>
      <c r="T120" s="36"/>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51"/>
      <c r="R121" s="42">
        <f>SUM(R114:R120)</f>
        <v>0</v>
      </c>
      <c r="S121" s="43">
        <f>SUM(S114:S120)</f>
        <v>0</v>
      </c>
      <c r="T121" s="43"/>
      <c r="U121" s="51"/>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43</v>
      </c>
      <c r="B122" s="16" t="str">
        <f>$B$1</f>
        <v>山梨　太郎</v>
      </c>
      <c r="C122" s="17"/>
      <c r="D122" s="17"/>
      <c r="E122" s="45" t="str">
        <f>E111</f>
        <v>月曜日</v>
      </c>
      <c r="F122" s="46" t="str">
        <f>F111</f>
        <v>甲州　花子</v>
      </c>
      <c r="G122" s="46"/>
      <c r="H122" s="46"/>
      <c r="I122" s="47" t="str">
        <f>I111</f>
        <v>〇曜日</v>
      </c>
      <c r="J122" s="277" t="str">
        <f>J111</f>
        <v>笛吹　次郎</v>
      </c>
      <c r="K122" s="278"/>
      <c r="L122" s="278"/>
      <c r="M122" s="279" t="str">
        <f>M111</f>
        <v>〇曜日</v>
      </c>
      <c r="N122" s="49" t="str">
        <f>N111</f>
        <v>吉田　三郎</v>
      </c>
      <c r="O122" s="49"/>
      <c r="P122" s="49"/>
      <c r="Q122" s="50" t="str">
        <f>Q111</f>
        <v>〇曜日</v>
      </c>
      <c r="R122" s="332" t="str">
        <f>R111</f>
        <v>富士　さくら</v>
      </c>
      <c r="S122" s="280"/>
      <c r="T122" s="333"/>
      <c r="U122" s="281" t="str">
        <f>U111</f>
        <v>〇曜日</v>
      </c>
      <c r="V122" s="282" t="str">
        <f>V111</f>
        <v>大月　四郎</v>
      </c>
      <c r="W122" s="283"/>
      <c r="X122" s="283"/>
      <c r="Y122" s="284" t="str">
        <f>Y111</f>
        <v>〇曜日</v>
      </c>
      <c r="Z122" s="159"/>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t="e">
        <f>E112+7</f>
        <v>#VALUE!</v>
      </c>
      <c r="F123" s="23" t="str">
        <f>F112</f>
        <v>山梨中</v>
      </c>
      <c r="G123" s="23"/>
      <c r="H123" s="23"/>
      <c r="I123" s="4" t="e">
        <f>I112+7</f>
        <v>#VALUE!</v>
      </c>
      <c r="J123" s="24" t="str">
        <f>J112</f>
        <v>笛吹中</v>
      </c>
      <c r="K123" s="23"/>
      <c r="L123" s="23"/>
      <c r="M123" s="4" t="e">
        <f>M112+7</f>
        <v>#VALUE!</v>
      </c>
      <c r="N123" s="23" t="str">
        <f>N112</f>
        <v>笛吹中</v>
      </c>
      <c r="O123" s="23"/>
      <c r="P123" s="23"/>
      <c r="Q123" s="165" t="e">
        <f>Q112+7</f>
        <v>#VALUE!</v>
      </c>
      <c r="R123" s="256" t="str">
        <f>R112</f>
        <v>富士中</v>
      </c>
      <c r="S123" s="23"/>
      <c r="T123" s="257"/>
      <c r="U123" s="4" t="e">
        <f>U112+7</f>
        <v>#VALUE!</v>
      </c>
      <c r="V123" s="24" t="str">
        <f>V112</f>
        <v>大月中</v>
      </c>
      <c r="W123" s="23"/>
      <c r="X123" s="23"/>
      <c r="Y123" s="4" t="e">
        <f>Y112+7</f>
        <v>#VALUE!</v>
      </c>
      <c r="Z123" s="24" t="str">
        <f>Z2</f>
        <v>○○学校</v>
      </c>
      <c r="AA123" s="23"/>
      <c r="AB123" s="23"/>
      <c r="AC123" s="4">
        <f>AC112+7</f>
        <v>45606</v>
      </c>
      <c r="AD123" s="86"/>
      <c r="FQ123" s="94"/>
      <c r="FR123" s="94"/>
      <c r="FS123" s="94"/>
      <c r="FT123" s="94"/>
      <c r="FU123" s="94"/>
      <c r="FV123" s="94"/>
      <c r="FW123" s="94"/>
      <c r="FX123" s="94"/>
    </row>
    <row r="124" spans="1:180" ht="15" customHeight="1" x14ac:dyDescent="0.2">
      <c r="A124" s="91" t="s">
        <v>10</v>
      </c>
      <c r="B124" s="5" t="s">
        <v>0</v>
      </c>
      <c r="C124" s="1" t="s">
        <v>1</v>
      </c>
      <c r="D124" s="191" t="s">
        <v>49</v>
      </c>
      <c r="E124" s="6" t="s">
        <v>2</v>
      </c>
      <c r="F124" s="25" t="s">
        <v>0</v>
      </c>
      <c r="G124" s="1" t="s">
        <v>1</v>
      </c>
      <c r="H124" s="191" t="s">
        <v>49</v>
      </c>
      <c r="I124" s="2" t="s">
        <v>2</v>
      </c>
      <c r="J124" s="5" t="s">
        <v>0</v>
      </c>
      <c r="K124" s="1" t="s">
        <v>1</v>
      </c>
      <c r="L124" s="191" t="s">
        <v>49</v>
      </c>
      <c r="M124" s="6" t="s">
        <v>2</v>
      </c>
      <c r="N124" s="25" t="s">
        <v>0</v>
      </c>
      <c r="O124" s="1" t="s">
        <v>1</v>
      </c>
      <c r="P124" s="191" t="s">
        <v>49</v>
      </c>
      <c r="Q124" s="2" t="s">
        <v>2</v>
      </c>
      <c r="R124" s="5" t="s">
        <v>0</v>
      </c>
      <c r="S124" s="1" t="s">
        <v>1</v>
      </c>
      <c r="T124" s="357" t="s">
        <v>49</v>
      </c>
      <c r="U124" s="2" t="s">
        <v>2</v>
      </c>
      <c r="V124" s="5" t="s">
        <v>0</v>
      </c>
      <c r="W124" s="1" t="s">
        <v>1</v>
      </c>
      <c r="X124" s="191" t="s">
        <v>49</v>
      </c>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25"/>
      <c r="G125" s="1"/>
      <c r="H125" s="2"/>
      <c r="I125" s="30"/>
      <c r="J125" s="5"/>
      <c r="K125" s="1"/>
      <c r="L125" s="2"/>
      <c r="M125" s="7"/>
      <c r="N125" s="25"/>
      <c r="O125" s="1"/>
      <c r="P125" s="2"/>
      <c r="Q125" s="30"/>
      <c r="R125" s="5"/>
      <c r="S125" s="1"/>
      <c r="T125" s="1"/>
      <c r="U125" s="30"/>
      <c r="V125" s="5"/>
      <c r="W125" s="1"/>
      <c r="X125" s="2"/>
      <c r="Y125" s="7"/>
      <c r="Z125" s="5"/>
      <c r="AA125" s="1"/>
      <c r="AB125" s="2"/>
      <c r="AC125" s="7"/>
      <c r="AD125" s="91">
        <v>1</v>
      </c>
      <c r="FQ125" s="94"/>
      <c r="FR125" s="94"/>
      <c r="FS125" s="94"/>
      <c r="FT125" s="94"/>
      <c r="FU125" s="94"/>
      <c r="FV125" s="94"/>
      <c r="FW125" s="94"/>
      <c r="FX125" s="94"/>
    </row>
    <row r="126" spans="1:180" s="15" customFormat="1" ht="30" customHeight="1" x14ac:dyDescent="0.2">
      <c r="A126" s="92">
        <v>2</v>
      </c>
      <c r="B126" s="11"/>
      <c r="C126" s="12"/>
      <c r="D126" s="10"/>
      <c r="E126" s="14"/>
      <c r="F126" s="26"/>
      <c r="G126" s="12"/>
      <c r="H126" s="10"/>
      <c r="I126" s="31"/>
      <c r="J126" s="11"/>
      <c r="K126" s="12"/>
      <c r="L126" s="10"/>
      <c r="M126" s="14"/>
      <c r="N126" s="26"/>
      <c r="O126" s="12"/>
      <c r="P126" s="10"/>
      <c r="Q126" s="31"/>
      <c r="R126" s="11"/>
      <c r="S126" s="12"/>
      <c r="T126" s="12"/>
      <c r="U126" s="31"/>
      <c r="V126" s="11"/>
      <c r="W126" s="12"/>
      <c r="X126" s="10"/>
      <c r="Y126" s="14"/>
      <c r="Z126" s="11"/>
      <c r="AA126" s="12"/>
      <c r="AB126" s="10"/>
      <c r="AC126" s="14"/>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25"/>
      <c r="G127" s="1"/>
      <c r="H127" s="2"/>
      <c r="I127" s="7"/>
      <c r="J127" s="5"/>
      <c r="K127" s="1"/>
      <c r="L127" s="2"/>
      <c r="M127" s="7"/>
      <c r="N127" s="25"/>
      <c r="O127" s="1"/>
      <c r="P127" s="2"/>
      <c r="Q127" s="30"/>
      <c r="R127" s="5"/>
      <c r="S127" s="1"/>
      <c r="T127" s="1"/>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26"/>
      <c r="G128" s="12"/>
      <c r="H128" s="10"/>
      <c r="I128" s="31"/>
      <c r="J128" s="11"/>
      <c r="K128" s="12"/>
      <c r="L128" s="10"/>
      <c r="M128" s="14"/>
      <c r="N128" s="26"/>
      <c r="O128" s="12"/>
      <c r="P128" s="10"/>
      <c r="Q128" s="31"/>
      <c r="R128" s="11"/>
      <c r="S128" s="12"/>
      <c r="T128" s="12"/>
      <c r="U128" s="31"/>
      <c r="V128" s="11"/>
      <c r="W128" s="12"/>
      <c r="X128" s="10"/>
      <c r="Y128" s="14"/>
      <c r="Z128" s="11"/>
      <c r="AA128" s="12"/>
      <c r="AB128" s="10"/>
      <c r="AC128" s="13"/>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25"/>
      <c r="G129" s="1"/>
      <c r="H129" s="2"/>
      <c r="I129" s="157"/>
      <c r="J129" s="5"/>
      <c r="K129" s="1"/>
      <c r="L129" s="2"/>
      <c r="M129" s="7"/>
      <c r="N129" s="25"/>
      <c r="O129" s="1"/>
      <c r="P129" s="2"/>
      <c r="Q129" s="157"/>
      <c r="R129" s="5"/>
      <c r="S129" s="1"/>
      <c r="T129" s="1"/>
      <c r="U129" s="157"/>
      <c r="V129" s="5"/>
      <c r="W129" s="1"/>
      <c r="X129" s="2"/>
      <c r="Y129" s="7"/>
      <c r="Z129" s="5"/>
      <c r="AA129" s="1"/>
      <c r="AB129" s="2"/>
      <c r="AC129" s="7"/>
      <c r="AD129" s="91">
        <v>5</v>
      </c>
      <c r="FQ129" s="94"/>
      <c r="FR129" s="94"/>
      <c r="FS129" s="94"/>
      <c r="FT129" s="94"/>
      <c r="FU129" s="94"/>
      <c r="FV129" s="94"/>
      <c r="FW129" s="94"/>
      <c r="FX129" s="94"/>
    </row>
    <row r="130" spans="1:180" s="15" customFormat="1" ht="30" customHeight="1" x14ac:dyDescent="0.2">
      <c r="A130" s="92">
        <v>6</v>
      </c>
      <c r="B130" s="11"/>
      <c r="C130" s="12"/>
      <c r="D130" s="10"/>
      <c r="E130" s="14"/>
      <c r="F130" s="26"/>
      <c r="G130" s="12"/>
      <c r="H130" s="10"/>
      <c r="I130" s="31"/>
      <c r="J130" s="11"/>
      <c r="K130" s="12"/>
      <c r="L130" s="10"/>
      <c r="M130" s="14"/>
      <c r="N130" s="26"/>
      <c r="O130" s="12"/>
      <c r="P130" s="10"/>
      <c r="Q130" s="31"/>
      <c r="R130" s="11"/>
      <c r="S130" s="12"/>
      <c r="T130" s="12"/>
      <c r="U130" s="31"/>
      <c r="V130" s="11"/>
      <c r="W130" s="12"/>
      <c r="X130" s="10"/>
      <c r="Y130" s="14"/>
      <c r="Z130" s="11"/>
      <c r="AA130" s="12"/>
      <c r="AB130" s="10"/>
      <c r="AC130" s="14"/>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8"/>
      <c r="G131" s="36"/>
      <c r="H131" s="41"/>
      <c r="I131" s="37"/>
      <c r="J131" s="35"/>
      <c r="K131" s="36"/>
      <c r="L131" s="41"/>
      <c r="M131" s="37"/>
      <c r="N131" s="38"/>
      <c r="O131" s="36"/>
      <c r="P131" s="41"/>
      <c r="Q131" s="39"/>
      <c r="R131" s="35"/>
      <c r="S131" s="36"/>
      <c r="T131" s="36"/>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42">
        <f>SUM(R125:R131)</f>
        <v>0</v>
      </c>
      <c r="S132" s="43">
        <f>SUM(S125:S131)</f>
        <v>0</v>
      </c>
      <c r="T132" s="43"/>
      <c r="U132" s="51"/>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customHeight="1" thickTop="1" x14ac:dyDescent="0.2">
      <c r="A133" s="85" t="s">
        <v>44</v>
      </c>
      <c r="B133" s="16" t="str">
        <f>$B$1</f>
        <v>山梨　太郎</v>
      </c>
      <c r="C133" s="17"/>
      <c r="D133" s="17"/>
      <c r="E133" s="45" t="str">
        <f>E122</f>
        <v>月曜日</v>
      </c>
      <c r="F133" s="46" t="str">
        <f>F122</f>
        <v>甲州　花子</v>
      </c>
      <c r="G133" s="46"/>
      <c r="H133" s="46"/>
      <c r="I133" s="47" t="str">
        <f>I122</f>
        <v>〇曜日</v>
      </c>
      <c r="J133" s="277" t="str">
        <f>J122</f>
        <v>笛吹　次郎</v>
      </c>
      <c r="K133" s="278"/>
      <c r="L133" s="278"/>
      <c r="M133" s="279" t="str">
        <f>M122</f>
        <v>〇曜日</v>
      </c>
      <c r="N133" s="49" t="str">
        <f>N122</f>
        <v>吉田　三郎</v>
      </c>
      <c r="O133" s="49"/>
      <c r="P133" s="49"/>
      <c r="Q133" s="50" t="str">
        <f>Q122</f>
        <v>〇曜日</v>
      </c>
      <c r="R133" s="332" t="str">
        <f>R122</f>
        <v>富士　さくら</v>
      </c>
      <c r="S133" s="280"/>
      <c r="T133" s="333"/>
      <c r="U133" s="281" t="str">
        <f>U122</f>
        <v>〇曜日</v>
      </c>
      <c r="V133" s="282" t="str">
        <f>V122</f>
        <v>大月　四郎</v>
      </c>
      <c r="W133" s="283"/>
      <c r="X133" s="283"/>
      <c r="Y133" s="284" t="str">
        <f>Y122</f>
        <v>〇曜日</v>
      </c>
      <c r="Z133" s="48"/>
      <c r="AA133"/>
      <c r="AB133"/>
      <c r="AC133" s="28" t="s">
        <v>7</v>
      </c>
      <c r="AD133" s="86"/>
      <c r="FQ133" s="94"/>
      <c r="FR133" s="94"/>
      <c r="FS133" s="94"/>
      <c r="FT133" s="94"/>
      <c r="FU133" s="94"/>
      <c r="FV133" s="94"/>
      <c r="FW133" s="94"/>
      <c r="FX133" s="94"/>
    </row>
    <row r="134" spans="1:180" ht="14.25" customHeight="1" x14ac:dyDescent="0.2">
      <c r="A134" s="86"/>
      <c r="B134" s="21" t="str">
        <f>B123</f>
        <v>山梨中</v>
      </c>
      <c r="C134" s="22"/>
      <c r="D134" s="22"/>
      <c r="E134" s="4" t="e">
        <f>E123+7</f>
        <v>#VALUE!</v>
      </c>
      <c r="F134" s="23" t="str">
        <f>F123</f>
        <v>山梨中</v>
      </c>
      <c r="G134" s="23"/>
      <c r="H134" s="23"/>
      <c r="I134" s="4" t="e">
        <f>I123+7</f>
        <v>#VALUE!</v>
      </c>
      <c r="J134" s="24" t="str">
        <f>J123</f>
        <v>笛吹中</v>
      </c>
      <c r="K134" s="23"/>
      <c r="L134" s="23"/>
      <c r="M134" s="4" t="e">
        <f>M123+7</f>
        <v>#VALUE!</v>
      </c>
      <c r="N134" s="23" t="str">
        <f>N123</f>
        <v>笛吹中</v>
      </c>
      <c r="O134" s="23"/>
      <c r="P134" s="23"/>
      <c r="Q134" s="165" t="e">
        <f>Q123+7</f>
        <v>#VALUE!</v>
      </c>
      <c r="R134" s="256" t="str">
        <f>R123</f>
        <v>富士中</v>
      </c>
      <c r="S134" s="23"/>
      <c r="T134" s="257"/>
      <c r="U134" s="4" t="e">
        <f>U123+7</f>
        <v>#VALUE!</v>
      </c>
      <c r="V134" s="24" t="str">
        <f>V123</f>
        <v>大月中</v>
      </c>
      <c r="W134" s="23"/>
      <c r="X134" s="23"/>
      <c r="Y134" s="4" t="e">
        <f>Y123+7</f>
        <v>#VALUE!</v>
      </c>
      <c r="Z134" s="24" t="str">
        <f>Z2</f>
        <v>○○学校</v>
      </c>
      <c r="AA134" s="23"/>
      <c r="AB134" s="23"/>
      <c r="AC134" s="4">
        <f>AC123+7</f>
        <v>45613</v>
      </c>
      <c r="AD134" s="86"/>
      <c r="FQ134" s="94"/>
      <c r="FR134" s="94"/>
      <c r="FS134" s="94"/>
      <c r="FT134" s="94"/>
      <c r="FU134" s="94"/>
      <c r="FV134" s="94"/>
      <c r="FW134" s="94"/>
      <c r="FX134" s="94"/>
    </row>
    <row r="135" spans="1:180" ht="15" customHeight="1" x14ac:dyDescent="0.2">
      <c r="A135" s="91" t="s">
        <v>10</v>
      </c>
      <c r="B135" s="5" t="s">
        <v>0</v>
      </c>
      <c r="C135" s="1" t="s">
        <v>1</v>
      </c>
      <c r="D135" s="191" t="s">
        <v>49</v>
      </c>
      <c r="E135" s="6" t="s">
        <v>2</v>
      </c>
      <c r="F135" s="25" t="s">
        <v>0</v>
      </c>
      <c r="G135" s="1" t="s">
        <v>1</v>
      </c>
      <c r="H135" s="191" t="s">
        <v>49</v>
      </c>
      <c r="I135" s="2" t="s">
        <v>2</v>
      </c>
      <c r="J135" s="5" t="s">
        <v>0</v>
      </c>
      <c r="K135" s="1" t="s">
        <v>1</v>
      </c>
      <c r="L135" s="191" t="s">
        <v>49</v>
      </c>
      <c r="M135" s="6" t="s">
        <v>2</v>
      </c>
      <c r="N135" s="25" t="s">
        <v>0</v>
      </c>
      <c r="O135" s="1" t="s">
        <v>1</v>
      </c>
      <c r="P135" s="191" t="s">
        <v>49</v>
      </c>
      <c r="Q135" s="2" t="s">
        <v>2</v>
      </c>
      <c r="R135" s="5" t="s">
        <v>0</v>
      </c>
      <c r="S135" s="1" t="s">
        <v>1</v>
      </c>
      <c r="T135" s="357" t="s">
        <v>49</v>
      </c>
      <c r="U135" s="2" t="s">
        <v>2</v>
      </c>
      <c r="V135" s="5" t="s">
        <v>0</v>
      </c>
      <c r="W135" s="1" t="s">
        <v>1</v>
      </c>
      <c r="X135" s="191" t="s">
        <v>49</v>
      </c>
      <c r="Y135" s="6" t="s">
        <v>2</v>
      </c>
      <c r="Z135" s="5" t="s">
        <v>0</v>
      </c>
      <c r="AA135" s="1" t="s">
        <v>1</v>
      </c>
      <c r="AB135" s="2"/>
      <c r="AC135" s="6" t="s">
        <v>2</v>
      </c>
      <c r="AD135" s="91" t="s">
        <v>10</v>
      </c>
      <c r="FQ135" s="94"/>
      <c r="FR135" s="94"/>
      <c r="FS135" s="94"/>
      <c r="FT135" s="94"/>
      <c r="FU135" s="94"/>
      <c r="FV135" s="94"/>
      <c r="FW135" s="94"/>
      <c r="FX135" s="94"/>
    </row>
    <row r="136" spans="1:180" ht="30" customHeight="1" x14ac:dyDescent="0.2">
      <c r="A136" s="91">
        <v>1</v>
      </c>
      <c r="B136" s="5"/>
      <c r="C136" s="1"/>
      <c r="D136" s="2"/>
      <c r="E136" s="142"/>
      <c r="F136" s="25"/>
      <c r="G136" s="1"/>
      <c r="H136" s="2"/>
      <c r="I136" s="30"/>
      <c r="J136" s="5"/>
      <c r="K136" s="1"/>
      <c r="L136" s="2"/>
      <c r="M136" s="7"/>
      <c r="N136" s="25"/>
      <c r="O136" s="1"/>
      <c r="P136" s="2"/>
      <c r="Q136" s="30"/>
      <c r="R136" s="5"/>
      <c r="S136" s="1"/>
      <c r="T136" s="1"/>
      <c r="U136" s="30"/>
      <c r="V136" s="5"/>
      <c r="W136" s="1"/>
      <c r="X136" s="2"/>
      <c r="Y136" s="7"/>
      <c r="Z136" s="5"/>
      <c r="AA136" s="1"/>
      <c r="AB136" s="2"/>
      <c r="AC136" s="7"/>
      <c r="AD136" s="91">
        <v>1</v>
      </c>
      <c r="FQ136" s="94"/>
      <c r="FR136" s="94"/>
      <c r="FS136" s="94"/>
      <c r="FT136" s="94"/>
      <c r="FU136" s="94"/>
      <c r="FV136" s="94"/>
      <c r="FW136" s="94"/>
      <c r="FX136" s="94"/>
    </row>
    <row r="137" spans="1:180" s="15" customFormat="1" ht="30" customHeight="1" x14ac:dyDescent="0.2">
      <c r="A137" s="92">
        <v>2</v>
      </c>
      <c r="B137" s="11"/>
      <c r="C137" s="12"/>
      <c r="D137" s="10"/>
      <c r="E137" s="14"/>
      <c r="F137" s="26"/>
      <c r="G137" s="12"/>
      <c r="H137" s="10"/>
      <c r="I137" s="31"/>
      <c r="J137" s="11"/>
      <c r="K137" s="12"/>
      <c r="L137" s="10"/>
      <c r="M137" s="14"/>
      <c r="N137" s="26"/>
      <c r="O137" s="12"/>
      <c r="P137" s="10"/>
      <c r="Q137" s="31"/>
      <c r="R137" s="11"/>
      <c r="S137" s="12"/>
      <c r="T137" s="12"/>
      <c r="U137" s="31"/>
      <c r="V137" s="11"/>
      <c r="W137" s="12"/>
      <c r="X137" s="10"/>
      <c r="Y137" s="14"/>
      <c r="Z137" s="11"/>
      <c r="AA137" s="12"/>
      <c r="AB137" s="10"/>
      <c r="AC137" s="13"/>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customHeight="1" x14ac:dyDescent="0.2">
      <c r="A138" s="91">
        <v>3</v>
      </c>
      <c r="B138" s="5"/>
      <c r="C138" s="1"/>
      <c r="D138" s="2"/>
      <c r="E138" s="7"/>
      <c r="F138" s="25"/>
      <c r="G138" s="1"/>
      <c r="H138" s="2"/>
      <c r="I138" s="7"/>
      <c r="J138" s="5"/>
      <c r="K138" s="1"/>
      <c r="L138" s="2"/>
      <c r="M138" s="7"/>
      <c r="N138" s="25"/>
      <c r="O138" s="1"/>
      <c r="P138" s="2"/>
      <c r="Q138" s="30"/>
      <c r="R138" s="5"/>
      <c r="S138" s="1"/>
      <c r="T138" s="1"/>
      <c r="U138" s="7"/>
      <c r="V138" s="5"/>
      <c r="W138" s="1"/>
      <c r="X138" s="2"/>
      <c r="Y138" s="7"/>
      <c r="Z138" s="5"/>
      <c r="AA138" s="1"/>
      <c r="AB138" s="2"/>
      <c r="AC138" s="7"/>
      <c r="AD138" s="91">
        <v>3</v>
      </c>
      <c r="FQ138" s="94"/>
      <c r="FR138" s="94"/>
      <c r="FS138" s="94"/>
      <c r="FT138" s="94"/>
      <c r="FU138" s="94"/>
      <c r="FV138" s="94"/>
      <c r="FW138" s="94"/>
      <c r="FX138" s="94"/>
    </row>
    <row r="139" spans="1:180" s="15" customFormat="1" ht="30" customHeight="1" x14ac:dyDescent="0.2">
      <c r="A139" s="92">
        <v>4</v>
      </c>
      <c r="B139" s="11"/>
      <c r="C139" s="12"/>
      <c r="D139" s="10"/>
      <c r="E139" s="14"/>
      <c r="F139" s="26"/>
      <c r="G139" s="12"/>
      <c r="H139" s="10"/>
      <c r="I139" s="31"/>
      <c r="J139" s="11"/>
      <c r="K139" s="12"/>
      <c r="L139" s="10"/>
      <c r="M139" s="14"/>
      <c r="N139" s="26"/>
      <c r="O139" s="12"/>
      <c r="P139" s="10"/>
      <c r="Q139" s="31"/>
      <c r="R139" s="11"/>
      <c r="S139" s="12"/>
      <c r="T139" s="12"/>
      <c r="U139" s="31"/>
      <c r="V139" s="11"/>
      <c r="W139" s="12"/>
      <c r="X139" s="10"/>
      <c r="Y139" s="14"/>
      <c r="Z139" s="11"/>
      <c r="AA139" s="12"/>
      <c r="AB139" s="10"/>
      <c r="AC139" s="138"/>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customHeight="1" x14ac:dyDescent="0.2">
      <c r="A140" s="91">
        <v>5</v>
      </c>
      <c r="B140" s="5"/>
      <c r="C140" s="1"/>
      <c r="D140" s="2"/>
      <c r="E140" s="7"/>
      <c r="F140" s="25"/>
      <c r="G140" s="1"/>
      <c r="H140" s="2"/>
      <c r="I140" s="157"/>
      <c r="J140" s="5"/>
      <c r="K140" s="1"/>
      <c r="L140" s="2"/>
      <c r="M140" s="7"/>
      <c r="N140" s="25"/>
      <c r="O140" s="1"/>
      <c r="P140" s="2"/>
      <c r="Q140" s="157"/>
      <c r="R140" s="5"/>
      <c r="S140" s="1"/>
      <c r="T140" s="1"/>
      <c r="U140" s="157"/>
      <c r="V140" s="5"/>
      <c r="W140" s="1"/>
      <c r="X140" s="2"/>
      <c r="Y140" s="7"/>
      <c r="Z140" s="5"/>
      <c r="AA140" s="1"/>
      <c r="AB140" s="2"/>
      <c r="AC140" s="7"/>
      <c r="AD140" s="91">
        <v>5</v>
      </c>
      <c r="FQ140" s="94"/>
      <c r="FR140" s="94"/>
      <c r="FS140" s="94"/>
      <c r="FT140" s="94"/>
      <c r="FU140" s="94"/>
      <c r="FV140" s="94"/>
      <c r="FW140" s="94"/>
      <c r="FX140" s="94"/>
    </row>
    <row r="141" spans="1:180" s="15" customFormat="1" ht="30" customHeight="1" x14ac:dyDescent="0.2">
      <c r="A141" s="92">
        <v>6</v>
      </c>
      <c r="B141" s="11"/>
      <c r="C141" s="12"/>
      <c r="D141" s="10"/>
      <c r="E141" s="14"/>
      <c r="F141" s="26"/>
      <c r="G141" s="12"/>
      <c r="H141" s="10"/>
      <c r="I141" s="31"/>
      <c r="J141" s="11"/>
      <c r="K141" s="12"/>
      <c r="L141" s="10"/>
      <c r="M141" s="13"/>
      <c r="N141" s="26"/>
      <c r="O141" s="12"/>
      <c r="P141" s="10"/>
      <c r="Q141" s="31"/>
      <c r="R141" s="11"/>
      <c r="S141" s="12"/>
      <c r="T141" s="12"/>
      <c r="U141" s="31"/>
      <c r="V141" s="11"/>
      <c r="W141" s="12"/>
      <c r="X141" s="10"/>
      <c r="Y141" s="13"/>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customHeight="1" thickBot="1" x14ac:dyDescent="0.25">
      <c r="A142" s="91" t="s">
        <v>8</v>
      </c>
      <c r="B142" s="35"/>
      <c r="C142" s="36"/>
      <c r="D142" s="41"/>
      <c r="E142" s="37"/>
      <c r="F142" s="38"/>
      <c r="G142" s="36"/>
      <c r="H142" s="41"/>
      <c r="I142" s="37"/>
      <c r="J142" s="35"/>
      <c r="K142" s="36"/>
      <c r="L142" s="41"/>
      <c r="M142" s="37"/>
      <c r="N142" s="38"/>
      <c r="O142" s="36"/>
      <c r="P142" s="41"/>
      <c r="Q142" s="39"/>
      <c r="R142" s="35"/>
      <c r="S142" s="36"/>
      <c r="T142" s="36"/>
      <c r="U142" s="37"/>
      <c r="V142" s="35"/>
      <c r="W142" s="36"/>
      <c r="X142" s="41"/>
      <c r="Y142" s="37"/>
      <c r="Z142" s="35"/>
      <c r="AA142" s="36"/>
      <c r="AB142" s="41"/>
      <c r="AC142" s="37"/>
      <c r="AD142" s="91" t="s">
        <v>8</v>
      </c>
      <c r="FQ142" s="94"/>
      <c r="FR142" s="94"/>
      <c r="FS142" s="94"/>
      <c r="FT142" s="94"/>
      <c r="FU142" s="94"/>
      <c r="FV142" s="94"/>
      <c r="FW142" s="94"/>
      <c r="FX142" s="94"/>
    </row>
    <row r="143" spans="1:180" ht="13.5" customHeight="1" thickTop="1" thickBot="1" x14ac:dyDescent="0.25">
      <c r="A143" s="87" t="s">
        <v>9</v>
      </c>
      <c r="B143" s="42">
        <f>SUM(B136:B142)</f>
        <v>0</v>
      </c>
      <c r="C143" s="43">
        <f>SUM(C136:C142)</f>
        <v>0</v>
      </c>
      <c r="D143" s="51"/>
      <c r="E143" s="44" t="s">
        <v>53</v>
      </c>
      <c r="F143" s="52">
        <f>SUM(F136:F142)</f>
        <v>0</v>
      </c>
      <c r="G143" s="43">
        <f>SUM(G136:G142)</f>
        <v>0</v>
      </c>
      <c r="H143" s="51"/>
      <c r="I143" s="51"/>
      <c r="J143" s="42">
        <f>SUM(J136:J142)</f>
        <v>0</v>
      </c>
      <c r="K143" s="43">
        <f>SUM(K136:K142)</f>
        <v>0</v>
      </c>
      <c r="L143" s="51"/>
      <c r="M143" s="44"/>
      <c r="N143" s="52">
        <f>SUM(N136:N142)</f>
        <v>0</v>
      </c>
      <c r="O143" s="43">
        <f>SUM(O136:O142)</f>
        <v>0</v>
      </c>
      <c r="P143" s="51"/>
      <c r="Q143" s="51"/>
      <c r="R143" s="42">
        <f>SUM(R136:R142)</f>
        <v>0</v>
      </c>
      <c r="S143" s="43">
        <f>SUM(S136:S142)</f>
        <v>0</v>
      </c>
      <c r="T143" s="43"/>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customHeight="1" thickTop="1" x14ac:dyDescent="0.2">
      <c r="A144" s="85" t="s">
        <v>45</v>
      </c>
      <c r="B144" s="16" t="str">
        <f>$B$1</f>
        <v>山梨　太郎</v>
      </c>
      <c r="C144" s="17"/>
      <c r="D144" s="17"/>
      <c r="E144" s="45" t="str">
        <f>E133</f>
        <v>月曜日</v>
      </c>
      <c r="F144" s="46" t="str">
        <f>F133</f>
        <v>甲州　花子</v>
      </c>
      <c r="G144" s="46"/>
      <c r="H144" s="46"/>
      <c r="I144" s="47" t="str">
        <f>I133</f>
        <v>〇曜日</v>
      </c>
      <c r="J144" s="277" t="str">
        <f>J133</f>
        <v>笛吹　次郎</v>
      </c>
      <c r="K144" s="278"/>
      <c r="L144" s="278"/>
      <c r="M144" s="279" t="str">
        <f>M133</f>
        <v>〇曜日</v>
      </c>
      <c r="N144" s="49" t="str">
        <f>N133</f>
        <v>吉田　三郎</v>
      </c>
      <c r="O144" s="49"/>
      <c r="P144" s="49"/>
      <c r="Q144" s="50" t="str">
        <f>Q133</f>
        <v>〇曜日</v>
      </c>
      <c r="R144" s="332" t="str">
        <f>R133</f>
        <v>富士　さくら</v>
      </c>
      <c r="S144" s="280"/>
      <c r="T144" s="333"/>
      <c r="U144" s="281" t="str">
        <f>U133</f>
        <v>〇曜日</v>
      </c>
      <c r="V144" s="282" t="str">
        <f>V133</f>
        <v>大月　四郎</v>
      </c>
      <c r="W144" s="283"/>
      <c r="X144" s="283"/>
      <c r="Y144" s="284" t="str">
        <f>Y133</f>
        <v>〇曜日</v>
      </c>
      <c r="Z144" s="48"/>
      <c r="AA144"/>
      <c r="AB144"/>
      <c r="AC144" s="28" t="s">
        <v>7</v>
      </c>
      <c r="AD144" s="86"/>
      <c r="FQ144" s="94"/>
      <c r="FR144" s="94"/>
      <c r="FS144" s="94"/>
      <c r="FT144" s="94"/>
      <c r="FU144" s="94"/>
      <c r="FV144" s="94"/>
      <c r="FW144" s="94"/>
      <c r="FX144" s="94"/>
    </row>
    <row r="145" spans="1:180" ht="14.25" customHeight="1" x14ac:dyDescent="0.2">
      <c r="A145" s="86"/>
      <c r="B145" s="21" t="str">
        <f>B134</f>
        <v>山梨中</v>
      </c>
      <c r="C145" s="22"/>
      <c r="D145" s="22"/>
      <c r="E145" s="4" t="e">
        <f>E134+7</f>
        <v>#VALUE!</v>
      </c>
      <c r="F145" s="23" t="str">
        <f>F134</f>
        <v>山梨中</v>
      </c>
      <c r="G145" s="23"/>
      <c r="H145" s="23"/>
      <c r="I145" s="4" t="e">
        <f>I134+7</f>
        <v>#VALUE!</v>
      </c>
      <c r="J145" s="24" t="str">
        <f>J134</f>
        <v>笛吹中</v>
      </c>
      <c r="K145" s="23"/>
      <c r="L145" s="23"/>
      <c r="M145" s="4" t="e">
        <f>M134+7</f>
        <v>#VALUE!</v>
      </c>
      <c r="N145" s="23" t="str">
        <f>N134</f>
        <v>笛吹中</v>
      </c>
      <c r="O145" s="23"/>
      <c r="P145" s="23"/>
      <c r="Q145" s="165" t="e">
        <f>Q134+7</f>
        <v>#VALUE!</v>
      </c>
      <c r="R145" s="256" t="str">
        <f>R134</f>
        <v>富士中</v>
      </c>
      <c r="S145" s="23"/>
      <c r="T145" s="257"/>
      <c r="U145" s="4" t="e">
        <f>U134+7</f>
        <v>#VALUE!</v>
      </c>
      <c r="V145" s="24" t="str">
        <f>V134</f>
        <v>大月中</v>
      </c>
      <c r="W145" s="23"/>
      <c r="X145" s="23"/>
      <c r="Y145" s="4" t="e">
        <f>Y134+7</f>
        <v>#VALUE!</v>
      </c>
      <c r="Z145" s="24" t="str">
        <f>Z2</f>
        <v>○○学校</v>
      </c>
      <c r="AA145" s="23"/>
      <c r="AB145" s="23"/>
      <c r="AC145" s="4">
        <f>AC134+7</f>
        <v>45620</v>
      </c>
      <c r="AD145" s="86"/>
      <c r="FQ145" s="94"/>
      <c r="FR145" s="94"/>
      <c r="FS145" s="94"/>
      <c r="FT145" s="94"/>
      <c r="FU145" s="94"/>
      <c r="FV145" s="94"/>
      <c r="FW145" s="94"/>
      <c r="FX145" s="94"/>
    </row>
    <row r="146" spans="1:180" ht="15" customHeight="1" x14ac:dyDescent="0.2">
      <c r="A146" s="91" t="s">
        <v>10</v>
      </c>
      <c r="B146" s="5" t="s">
        <v>0</v>
      </c>
      <c r="C146" s="1" t="s">
        <v>1</v>
      </c>
      <c r="D146" s="191" t="s">
        <v>49</v>
      </c>
      <c r="E146" s="6" t="s">
        <v>2</v>
      </c>
      <c r="F146" s="25" t="s">
        <v>0</v>
      </c>
      <c r="G146" s="1" t="s">
        <v>1</v>
      </c>
      <c r="H146" s="191"/>
      <c r="I146" s="2" t="s">
        <v>2</v>
      </c>
      <c r="J146" s="5" t="s">
        <v>0</v>
      </c>
      <c r="K146" s="1" t="s">
        <v>1</v>
      </c>
      <c r="L146" s="191" t="s">
        <v>49</v>
      </c>
      <c r="M146" s="6" t="s">
        <v>2</v>
      </c>
      <c r="N146" s="25" t="s">
        <v>0</v>
      </c>
      <c r="O146" s="1" t="s">
        <v>1</v>
      </c>
      <c r="P146" s="191" t="s">
        <v>49</v>
      </c>
      <c r="Q146" s="2" t="s">
        <v>2</v>
      </c>
      <c r="R146" s="5" t="s">
        <v>0</v>
      </c>
      <c r="S146" s="1" t="s">
        <v>1</v>
      </c>
      <c r="T146" s="258"/>
      <c r="U146" s="2" t="s">
        <v>2</v>
      </c>
      <c r="V146" s="5" t="s">
        <v>0</v>
      </c>
      <c r="W146" s="1" t="s">
        <v>1</v>
      </c>
      <c r="X146" s="191" t="s">
        <v>49</v>
      </c>
      <c r="Y146" s="6" t="s">
        <v>2</v>
      </c>
      <c r="Z146" s="5" t="s">
        <v>0</v>
      </c>
      <c r="AA146" s="1" t="s">
        <v>1</v>
      </c>
      <c r="AB146" s="2"/>
      <c r="AC146" s="6" t="s">
        <v>2</v>
      </c>
      <c r="AD146" s="91" t="s">
        <v>10</v>
      </c>
      <c r="FQ146" s="94"/>
      <c r="FR146" s="94"/>
      <c r="FS146" s="94"/>
      <c r="FT146" s="94"/>
      <c r="FU146" s="94"/>
      <c r="FV146" s="94"/>
      <c r="FW146" s="94"/>
      <c r="FX146" s="94"/>
    </row>
    <row r="147" spans="1:180" ht="30" customHeight="1" x14ac:dyDescent="0.2">
      <c r="A147" s="91">
        <v>1</v>
      </c>
      <c r="B147" s="5"/>
      <c r="C147" s="1"/>
      <c r="D147" s="2"/>
      <c r="E147" s="186"/>
      <c r="F147" s="5"/>
      <c r="G147" s="1"/>
      <c r="H147" s="2"/>
      <c r="I147" s="228"/>
      <c r="J147" s="5"/>
      <c r="K147" s="1"/>
      <c r="L147" s="2"/>
      <c r="M147" s="228"/>
      <c r="N147" s="5"/>
      <c r="O147" s="1"/>
      <c r="P147" s="2"/>
      <c r="Q147" s="255"/>
      <c r="R147" s="5"/>
      <c r="S147" s="1"/>
      <c r="T147" s="1"/>
      <c r="U147" s="228"/>
      <c r="V147" s="5"/>
      <c r="W147" s="1"/>
      <c r="X147" s="2"/>
      <c r="Y147" s="228"/>
      <c r="Z147" s="5"/>
      <c r="AA147" s="1"/>
      <c r="AB147" s="2"/>
      <c r="AC147" s="7"/>
      <c r="AD147" s="91">
        <v>1</v>
      </c>
      <c r="FQ147" s="94"/>
      <c r="FR147" s="94"/>
      <c r="FS147" s="94"/>
      <c r="FT147" s="94"/>
      <c r="FU147" s="94"/>
      <c r="FV147" s="94"/>
      <c r="FW147" s="94"/>
      <c r="FX147" s="94"/>
    </row>
    <row r="148" spans="1:180" s="15" customFormat="1" ht="30" customHeight="1" x14ac:dyDescent="0.2">
      <c r="A148" s="92">
        <v>2</v>
      </c>
      <c r="B148" s="11"/>
      <c r="C148" s="12"/>
      <c r="D148" s="10"/>
      <c r="E148" s="14"/>
      <c r="F148" s="11"/>
      <c r="G148" s="12"/>
      <c r="H148" s="10"/>
      <c r="I148" s="14"/>
      <c r="J148" s="11"/>
      <c r="K148" s="12"/>
      <c r="L148" s="10"/>
      <c r="M148" s="14"/>
      <c r="N148" s="11"/>
      <c r="O148" s="12"/>
      <c r="P148" s="10"/>
      <c r="Q148" s="31"/>
      <c r="R148" s="11"/>
      <c r="S148" s="12"/>
      <c r="T148" s="12"/>
      <c r="U148" s="14"/>
      <c r="V148" s="11"/>
      <c r="W148" s="12"/>
      <c r="X148" s="10"/>
      <c r="Y148" s="14"/>
      <c r="Z148" s="11"/>
      <c r="AA148" s="12"/>
      <c r="AB148" s="10"/>
      <c r="AC148" s="13"/>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customHeight="1" x14ac:dyDescent="0.2">
      <c r="A149" s="91">
        <v>3</v>
      </c>
      <c r="B149" s="5"/>
      <c r="C149" s="1"/>
      <c r="D149" s="2"/>
      <c r="E149" s="7"/>
      <c r="F149" s="5"/>
      <c r="G149" s="1"/>
      <c r="H149" s="2"/>
      <c r="I149" s="7"/>
      <c r="J149" s="5"/>
      <c r="K149" s="1"/>
      <c r="L149" s="2"/>
      <c r="M149" s="7"/>
      <c r="N149" s="5"/>
      <c r="O149" s="1"/>
      <c r="P149" s="2"/>
      <c r="Q149" s="30"/>
      <c r="R149" s="5"/>
      <c r="S149" s="1"/>
      <c r="T149" s="1"/>
      <c r="U149" s="7"/>
      <c r="V149" s="5"/>
      <c r="W149" s="1"/>
      <c r="X149" s="2"/>
      <c r="Y149" s="7"/>
      <c r="Z149" s="5"/>
      <c r="AA149" s="1"/>
      <c r="AB149" s="2"/>
      <c r="AC149" s="7"/>
      <c r="AD149" s="91">
        <v>3</v>
      </c>
      <c r="FQ149" s="94"/>
      <c r="FR149" s="94"/>
      <c r="FS149" s="94"/>
      <c r="FT149" s="94"/>
      <c r="FU149" s="94"/>
      <c r="FV149" s="94"/>
      <c r="FW149" s="94"/>
      <c r="FX149" s="94"/>
    </row>
    <row r="150" spans="1:180" s="15" customFormat="1" ht="30" customHeight="1" x14ac:dyDescent="0.2">
      <c r="A150" s="92">
        <v>4</v>
      </c>
      <c r="B150" s="11"/>
      <c r="C150" s="12"/>
      <c r="D150" s="10"/>
      <c r="E150" s="14"/>
      <c r="F150" s="11"/>
      <c r="G150" s="12"/>
      <c r="H150" s="10"/>
      <c r="I150" s="14"/>
      <c r="J150" s="11"/>
      <c r="K150" s="12"/>
      <c r="L150" s="10"/>
      <c r="M150" s="14"/>
      <c r="N150" s="11"/>
      <c r="O150" s="12"/>
      <c r="P150" s="10"/>
      <c r="Q150" s="31"/>
      <c r="R150" s="11"/>
      <c r="S150" s="12"/>
      <c r="T150" s="12"/>
      <c r="U150" s="14"/>
      <c r="V150" s="11"/>
      <c r="W150" s="12"/>
      <c r="X150" s="10"/>
      <c r="Y150" s="14"/>
      <c r="Z150" s="11"/>
      <c r="AA150" s="12"/>
      <c r="AB150" s="10"/>
      <c r="AC150" s="138"/>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customHeight="1" x14ac:dyDescent="0.2">
      <c r="A151" s="91">
        <v>5</v>
      </c>
      <c r="B151" s="5"/>
      <c r="C151" s="1"/>
      <c r="D151" s="2"/>
      <c r="E151" s="7"/>
      <c r="F151" s="5"/>
      <c r="G151" s="1"/>
      <c r="H151" s="2"/>
      <c r="I151" s="142"/>
      <c r="J151" s="5"/>
      <c r="K151" s="1"/>
      <c r="L151" s="2"/>
      <c r="M151" s="142"/>
      <c r="N151" s="5"/>
      <c r="O151" s="1"/>
      <c r="P151" s="2"/>
      <c r="Q151" s="157"/>
      <c r="R151" s="5"/>
      <c r="S151" s="1"/>
      <c r="T151" s="1"/>
      <c r="U151" s="142"/>
      <c r="V151" s="5"/>
      <c r="W151" s="1"/>
      <c r="X151" s="2"/>
      <c r="Y151" s="142"/>
      <c r="Z151" s="5"/>
      <c r="AA151" s="1"/>
      <c r="AB151" s="2"/>
      <c r="AC151" s="7"/>
      <c r="AD151" s="91">
        <v>5</v>
      </c>
      <c r="FQ151" s="94"/>
      <c r="FR151" s="94"/>
      <c r="FS151" s="94"/>
      <c r="FT151" s="94"/>
      <c r="FU151" s="94"/>
      <c r="FV151" s="94"/>
      <c r="FW151" s="94"/>
      <c r="FX151" s="94"/>
    </row>
    <row r="152" spans="1:180" s="15" customFormat="1" ht="30" customHeight="1" x14ac:dyDescent="0.2">
      <c r="A152" s="92">
        <v>6</v>
      </c>
      <c r="B152" s="11"/>
      <c r="C152" s="12"/>
      <c r="D152" s="10"/>
      <c r="E152" s="14"/>
      <c r="F152" s="11"/>
      <c r="G152" s="12"/>
      <c r="H152" s="10"/>
      <c r="I152" s="14"/>
      <c r="J152" s="11"/>
      <c r="K152" s="12"/>
      <c r="L152" s="10"/>
      <c r="M152" s="14"/>
      <c r="N152" s="11"/>
      <c r="O152" s="12"/>
      <c r="P152" s="10"/>
      <c r="Q152" s="31"/>
      <c r="R152" s="11"/>
      <c r="S152" s="12"/>
      <c r="T152" s="12"/>
      <c r="U152" s="14"/>
      <c r="V152" s="11"/>
      <c r="W152" s="12"/>
      <c r="X152" s="10"/>
      <c r="Y152" s="14"/>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customHeight="1" thickBot="1" x14ac:dyDescent="0.25">
      <c r="A153" s="91" t="s">
        <v>8</v>
      </c>
      <c r="B153" s="35"/>
      <c r="C153" s="36"/>
      <c r="D153" s="41"/>
      <c r="E153" s="37"/>
      <c r="F153" s="35"/>
      <c r="G153" s="36"/>
      <c r="H153" s="41"/>
      <c r="I153" s="37"/>
      <c r="J153" s="35"/>
      <c r="K153" s="36"/>
      <c r="L153" s="41"/>
      <c r="M153" s="37"/>
      <c r="N153" s="35"/>
      <c r="O153" s="36"/>
      <c r="P153" s="41"/>
      <c r="Q153" s="39"/>
      <c r="R153" s="35"/>
      <c r="S153" s="36"/>
      <c r="T153" s="36"/>
      <c r="U153" s="37"/>
      <c r="V153" s="35"/>
      <c r="W153" s="36"/>
      <c r="X153" s="41"/>
      <c r="Y153" s="37"/>
      <c r="Z153" s="35"/>
      <c r="AA153" s="36"/>
      <c r="AB153" s="41"/>
      <c r="AC153" s="37"/>
      <c r="AD153" s="91" t="s">
        <v>8</v>
      </c>
      <c r="FQ153" s="94"/>
      <c r="FR153" s="94"/>
      <c r="FS153" s="94"/>
      <c r="FT153" s="94"/>
      <c r="FU153" s="94"/>
      <c r="FV153" s="94"/>
      <c r="FW153" s="94"/>
      <c r="FX153" s="94"/>
    </row>
    <row r="154" spans="1:180" ht="13.5"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42">
        <f>SUM(R147:R153)</f>
        <v>0</v>
      </c>
      <c r="S154" s="43">
        <f>SUM(S147:S153)</f>
        <v>0</v>
      </c>
      <c r="T154" s="43"/>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3.5" customHeight="1" thickTop="1" x14ac:dyDescent="0.2">
      <c r="A155" s="85" t="s">
        <v>46</v>
      </c>
      <c r="B155" s="16" t="str">
        <f>$B$1</f>
        <v>山梨　太郎</v>
      </c>
      <c r="C155" s="17"/>
      <c r="D155" s="17"/>
      <c r="E155" s="45" t="str">
        <f>E144</f>
        <v>月曜日</v>
      </c>
      <c r="F155" s="46" t="str">
        <f>F144</f>
        <v>甲州　花子</v>
      </c>
      <c r="G155" s="46"/>
      <c r="H155" s="46"/>
      <c r="I155" s="47" t="str">
        <f>I144</f>
        <v>〇曜日</v>
      </c>
      <c r="J155" s="277" t="str">
        <f>J144</f>
        <v>笛吹　次郎</v>
      </c>
      <c r="K155" s="278"/>
      <c r="L155" s="278"/>
      <c r="M155" s="279" t="str">
        <f>M144</f>
        <v>〇曜日</v>
      </c>
      <c r="N155" s="49" t="str">
        <f>N144</f>
        <v>吉田　三郎</v>
      </c>
      <c r="O155" s="49"/>
      <c r="P155" s="49"/>
      <c r="Q155" s="50" t="str">
        <f>Q144</f>
        <v>〇曜日</v>
      </c>
      <c r="R155" s="332" t="str">
        <f>R144</f>
        <v>富士　さくら</v>
      </c>
      <c r="S155" s="280"/>
      <c r="T155" s="333"/>
      <c r="U155" s="281" t="str">
        <f>U144</f>
        <v>〇曜日</v>
      </c>
      <c r="V155" s="282" t="str">
        <f>V144</f>
        <v>大月　四郎</v>
      </c>
      <c r="W155" s="283"/>
      <c r="X155" s="283"/>
      <c r="Y155" s="284" t="str">
        <f>Y144</f>
        <v>〇曜日</v>
      </c>
      <c r="Z155" s="48"/>
      <c r="AA155"/>
      <c r="AB155"/>
      <c r="AC155" s="28" t="s">
        <v>7</v>
      </c>
      <c r="AD155" s="86"/>
      <c r="FQ155" s="94"/>
      <c r="FR155" s="94"/>
      <c r="FS155" s="94"/>
      <c r="FT155" s="94"/>
      <c r="FU155" s="94"/>
      <c r="FV155" s="94"/>
      <c r="FW155" s="94"/>
      <c r="FX155" s="94"/>
    </row>
    <row r="156" spans="1:180" ht="13.5" customHeight="1" x14ac:dyDescent="0.2">
      <c r="A156" s="86"/>
      <c r="B156" s="21" t="str">
        <f>B145</f>
        <v>山梨中</v>
      </c>
      <c r="C156" s="22"/>
      <c r="D156" s="22"/>
      <c r="E156" s="4" t="e">
        <f>E145+7</f>
        <v>#VALUE!</v>
      </c>
      <c r="F156" s="23" t="str">
        <f>F145</f>
        <v>山梨中</v>
      </c>
      <c r="G156" s="23"/>
      <c r="H156" s="23"/>
      <c r="I156" s="4" t="e">
        <f>I145+7</f>
        <v>#VALUE!</v>
      </c>
      <c r="J156" s="24" t="str">
        <f>J145</f>
        <v>笛吹中</v>
      </c>
      <c r="K156" s="23"/>
      <c r="L156" s="23"/>
      <c r="M156" s="4" t="e">
        <f>M145+7</f>
        <v>#VALUE!</v>
      </c>
      <c r="N156" s="23" t="str">
        <f>N145</f>
        <v>笛吹中</v>
      </c>
      <c r="O156" s="23"/>
      <c r="P156" s="23"/>
      <c r="Q156" s="165" t="e">
        <f>Q145+7</f>
        <v>#VALUE!</v>
      </c>
      <c r="R156" s="256" t="str">
        <f>R145</f>
        <v>富士中</v>
      </c>
      <c r="S156" s="23"/>
      <c r="T156" s="257"/>
      <c r="U156" s="4" t="e">
        <f>U145+7</f>
        <v>#VALUE!</v>
      </c>
      <c r="V156" s="24" t="str">
        <f>V145</f>
        <v>大月中</v>
      </c>
      <c r="W156" s="23"/>
      <c r="X156" s="23"/>
      <c r="Y156" s="4" t="e">
        <f>Y145+7</f>
        <v>#VALUE!</v>
      </c>
      <c r="Z156" s="24" t="str">
        <f>Z2</f>
        <v>○○学校</v>
      </c>
      <c r="AA156" s="23"/>
      <c r="AB156" s="23"/>
      <c r="AC156" s="4">
        <f>AC145+7</f>
        <v>45627</v>
      </c>
      <c r="AD156" s="86"/>
      <c r="FQ156" s="94"/>
      <c r="FR156" s="94"/>
      <c r="FS156" s="94"/>
      <c r="FT156" s="94"/>
      <c r="FU156" s="94"/>
      <c r="FV156" s="94"/>
      <c r="FW156" s="94"/>
      <c r="FX156" s="94"/>
    </row>
    <row r="157" spans="1:180" ht="13.5" customHeight="1" x14ac:dyDescent="0.2">
      <c r="A157" s="91" t="s">
        <v>10</v>
      </c>
      <c r="B157" s="5" t="s">
        <v>0</v>
      </c>
      <c r="C157" s="1" t="s">
        <v>1</v>
      </c>
      <c r="D157" s="191" t="s">
        <v>49</v>
      </c>
      <c r="E157" s="6" t="s">
        <v>2</v>
      </c>
      <c r="F157" s="25" t="s">
        <v>0</v>
      </c>
      <c r="G157" s="1" t="s">
        <v>1</v>
      </c>
      <c r="H157" s="191" t="s">
        <v>49</v>
      </c>
      <c r="I157" s="2" t="s">
        <v>2</v>
      </c>
      <c r="J157" s="5" t="s">
        <v>0</v>
      </c>
      <c r="K157" s="1" t="s">
        <v>1</v>
      </c>
      <c r="L157" s="191" t="s">
        <v>49</v>
      </c>
      <c r="M157" s="6" t="s">
        <v>2</v>
      </c>
      <c r="N157" s="25" t="s">
        <v>0</v>
      </c>
      <c r="O157" s="1" t="s">
        <v>1</v>
      </c>
      <c r="P157" s="191" t="s">
        <v>49</v>
      </c>
      <c r="Q157" s="2" t="s">
        <v>2</v>
      </c>
      <c r="R157" s="5" t="s">
        <v>0</v>
      </c>
      <c r="S157" s="1" t="s">
        <v>1</v>
      </c>
      <c r="T157" s="357" t="s">
        <v>49</v>
      </c>
      <c r="U157" s="2" t="s">
        <v>2</v>
      </c>
      <c r="V157" s="5" t="s">
        <v>0</v>
      </c>
      <c r="W157" s="1" t="s">
        <v>1</v>
      </c>
      <c r="X157" s="191" t="s">
        <v>49</v>
      </c>
      <c r="Y157" s="6" t="s">
        <v>2</v>
      </c>
      <c r="Z157" s="5" t="s">
        <v>0</v>
      </c>
      <c r="AA157" s="1" t="s">
        <v>1</v>
      </c>
      <c r="AB157" s="2"/>
      <c r="AC157" s="6" t="s">
        <v>2</v>
      </c>
      <c r="AD157" s="91" t="s">
        <v>10</v>
      </c>
      <c r="FQ157" s="94"/>
      <c r="FR157" s="94"/>
      <c r="FS157" s="94"/>
      <c r="FT157" s="94"/>
      <c r="FU157" s="94"/>
      <c r="FV157" s="94"/>
      <c r="FW157" s="94"/>
      <c r="FX157" s="94"/>
    </row>
    <row r="158" spans="1:180" ht="29.25" customHeight="1" x14ac:dyDescent="0.2">
      <c r="A158" s="91">
        <v>1</v>
      </c>
      <c r="B158" s="5"/>
      <c r="C158" s="1"/>
      <c r="D158" s="2"/>
      <c r="E158" s="7"/>
      <c r="F158" s="25"/>
      <c r="G158" s="1"/>
      <c r="H158" s="2"/>
      <c r="I158" s="30"/>
      <c r="J158" s="5"/>
      <c r="K158" s="1"/>
      <c r="L158" s="2"/>
      <c r="M158" s="7"/>
      <c r="N158" s="25"/>
      <c r="O158" s="1"/>
      <c r="P158" s="2"/>
      <c r="Q158" s="30"/>
      <c r="R158" s="5"/>
      <c r="S158" s="1"/>
      <c r="T158" s="1"/>
      <c r="U158" s="30"/>
      <c r="V158" s="5"/>
      <c r="W158" s="1"/>
      <c r="X158" s="2"/>
      <c r="Y158" s="7"/>
      <c r="Z158" s="5"/>
      <c r="AA158" s="1"/>
      <c r="AB158" s="2"/>
      <c r="AC158" s="7"/>
      <c r="AD158" s="91">
        <v>1</v>
      </c>
      <c r="FQ158" s="94"/>
      <c r="FR158" s="94"/>
      <c r="FS158" s="94"/>
      <c r="FT158" s="94"/>
      <c r="FU158" s="94"/>
      <c r="FV158" s="94"/>
      <c r="FW158" s="94"/>
      <c r="FX158" s="94"/>
    </row>
    <row r="159" spans="1:180" ht="29.25" customHeight="1" x14ac:dyDescent="0.2">
      <c r="A159" s="92">
        <v>2</v>
      </c>
      <c r="B159" s="11"/>
      <c r="C159" s="12"/>
      <c r="D159" s="10"/>
      <c r="E159" s="147"/>
      <c r="F159" s="26"/>
      <c r="G159" s="12"/>
      <c r="H159" s="10"/>
      <c r="I159" s="31"/>
      <c r="J159" s="11"/>
      <c r="K159" s="12"/>
      <c r="L159" s="10"/>
      <c r="M159" s="14"/>
      <c r="N159" s="26"/>
      <c r="O159" s="12"/>
      <c r="P159" s="10"/>
      <c r="Q159" s="31"/>
      <c r="R159" s="11"/>
      <c r="S159" s="12"/>
      <c r="T159" s="12"/>
      <c r="U159" s="31"/>
      <c r="V159" s="11"/>
      <c r="W159" s="12"/>
      <c r="X159" s="10"/>
      <c r="Y159" s="14"/>
      <c r="Z159" s="11"/>
      <c r="AA159" s="12"/>
      <c r="AB159" s="10"/>
      <c r="AC159" s="13"/>
      <c r="AD159" s="92">
        <v>2</v>
      </c>
      <c r="FQ159" s="94"/>
      <c r="FR159" s="94"/>
      <c r="FS159" s="94"/>
      <c r="FT159" s="94"/>
      <c r="FU159" s="94"/>
      <c r="FV159" s="94"/>
      <c r="FW159" s="94"/>
      <c r="FX159" s="94"/>
    </row>
    <row r="160" spans="1:180" ht="29.25" customHeight="1" x14ac:dyDescent="0.2">
      <c r="A160" s="91">
        <v>3</v>
      </c>
      <c r="B160" s="5"/>
      <c r="C160" s="1"/>
      <c r="D160" s="2"/>
      <c r="E160" s="7"/>
      <c r="F160" s="25"/>
      <c r="G160" s="1"/>
      <c r="H160" s="2"/>
      <c r="I160" s="7"/>
      <c r="J160" s="5"/>
      <c r="K160" s="1"/>
      <c r="L160" s="2"/>
      <c r="M160" s="7"/>
      <c r="N160" s="25"/>
      <c r="O160" s="1"/>
      <c r="P160" s="2"/>
      <c r="Q160" s="30"/>
      <c r="R160" s="5"/>
      <c r="S160" s="1"/>
      <c r="T160" s="1"/>
      <c r="U160" s="7"/>
      <c r="V160" s="5"/>
      <c r="W160" s="1"/>
      <c r="X160" s="2"/>
      <c r="Y160" s="7"/>
      <c r="Z160" s="25"/>
      <c r="AA160" s="1"/>
      <c r="AB160" s="2"/>
      <c r="AC160" s="7"/>
      <c r="AD160" s="91">
        <v>3</v>
      </c>
      <c r="FQ160" s="94"/>
      <c r="FR160" s="94"/>
      <c r="FS160" s="94"/>
      <c r="FT160" s="94"/>
      <c r="FU160" s="94"/>
      <c r="FV160" s="94"/>
      <c r="FW160" s="94"/>
      <c r="FX160" s="94"/>
    </row>
    <row r="161" spans="1:180" ht="29.25" customHeight="1" x14ac:dyDescent="0.2">
      <c r="A161" s="92">
        <v>4</v>
      </c>
      <c r="B161" s="11"/>
      <c r="C161" s="12"/>
      <c r="D161" s="10"/>
      <c r="E161" s="14"/>
      <c r="F161" s="26"/>
      <c r="G161" s="12"/>
      <c r="H161" s="10"/>
      <c r="I161" s="31"/>
      <c r="J161" s="11"/>
      <c r="K161" s="12"/>
      <c r="L161" s="10"/>
      <c r="M161" s="14"/>
      <c r="N161" s="26"/>
      <c r="O161" s="12"/>
      <c r="P161" s="10"/>
      <c r="Q161" s="31"/>
      <c r="R161" s="11"/>
      <c r="S161" s="12"/>
      <c r="T161" s="12"/>
      <c r="U161" s="31"/>
      <c r="V161" s="11"/>
      <c r="W161" s="12"/>
      <c r="X161" s="10"/>
      <c r="Y161" s="14"/>
      <c r="Z161" s="11"/>
      <c r="AA161" s="12"/>
      <c r="AB161" s="10"/>
      <c r="AC161" s="138"/>
      <c r="AD161" s="92">
        <v>4</v>
      </c>
      <c r="FQ161" s="94"/>
      <c r="FR161" s="94"/>
      <c r="FS161" s="94"/>
      <c r="FT161" s="94"/>
      <c r="FU161" s="94"/>
      <c r="FV161" s="94"/>
      <c r="FW161" s="94"/>
      <c r="FX161" s="94"/>
    </row>
    <row r="162" spans="1:180" ht="29.25" customHeight="1" x14ac:dyDescent="0.2">
      <c r="A162" s="91">
        <v>5</v>
      </c>
      <c r="B162" s="5"/>
      <c r="C162" s="1"/>
      <c r="D162" s="2"/>
      <c r="E162" s="7"/>
      <c r="F162" s="25"/>
      <c r="G162" s="1"/>
      <c r="H162" s="2"/>
      <c r="I162" s="30"/>
      <c r="J162" s="5"/>
      <c r="K162" s="1"/>
      <c r="L162" s="2"/>
      <c r="M162" s="7"/>
      <c r="N162" s="25"/>
      <c r="O162" s="1"/>
      <c r="P162" s="2"/>
      <c r="Q162" s="30"/>
      <c r="R162" s="5"/>
      <c r="S162" s="1"/>
      <c r="T162" s="1"/>
      <c r="U162" s="30"/>
      <c r="V162" s="5"/>
      <c r="W162" s="1"/>
      <c r="X162" s="2"/>
      <c r="Y162" s="7"/>
      <c r="Z162" s="5"/>
      <c r="AA162" s="1"/>
      <c r="AB162" s="2"/>
      <c r="AC162" s="133"/>
      <c r="AD162" s="91">
        <v>5</v>
      </c>
      <c r="FQ162" s="94"/>
      <c r="FR162" s="94"/>
      <c r="FS162" s="94"/>
      <c r="FT162" s="94"/>
      <c r="FU162" s="94"/>
      <c r="FV162" s="94"/>
      <c r="FW162" s="94"/>
      <c r="FX162" s="94"/>
    </row>
    <row r="163" spans="1:180" ht="29.25" customHeight="1" x14ac:dyDescent="0.2">
      <c r="A163" s="92">
        <v>6</v>
      </c>
      <c r="B163" s="11"/>
      <c r="C163" s="12"/>
      <c r="D163" s="10"/>
      <c r="E163" s="14"/>
      <c r="F163" s="26"/>
      <c r="G163" s="12"/>
      <c r="H163" s="10"/>
      <c r="I163" s="31"/>
      <c r="J163" s="11"/>
      <c r="K163" s="12"/>
      <c r="L163" s="10"/>
      <c r="M163" s="14"/>
      <c r="N163" s="26"/>
      <c r="O163" s="12"/>
      <c r="P163" s="10"/>
      <c r="Q163" s="31"/>
      <c r="R163" s="11"/>
      <c r="S163" s="12"/>
      <c r="T163" s="12"/>
      <c r="U163" s="31"/>
      <c r="V163" s="11"/>
      <c r="W163" s="12"/>
      <c r="X163" s="10"/>
      <c r="Y163" s="14"/>
      <c r="Z163" s="11"/>
      <c r="AA163" s="12"/>
      <c r="AB163" s="10"/>
      <c r="AC163" s="138"/>
      <c r="AD163" s="92">
        <v>6</v>
      </c>
      <c r="FQ163" s="94"/>
      <c r="FR163" s="94"/>
      <c r="FS163" s="94"/>
      <c r="FT163" s="94"/>
      <c r="FU163" s="94"/>
      <c r="FV163" s="94"/>
      <c r="FW163" s="94"/>
      <c r="FX163" s="94"/>
    </row>
    <row r="164" spans="1:180" ht="29.25" customHeight="1" thickBot="1" x14ac:dyDescent="0.25">
      <c r="A164" s="91" t="s">
        <v>8</v>
      </c>
      <c r="B164" s="35"/>
      <c r="C164" s="36"/>
      <c r="D164" s="41"/>
      <c r="E164" s="37"/>
      <c r="F164" s="38"/>
      <c r="G164" s="36"/>
      <c r="H164" s="41"/>
      <c r="I164" s="39"/>
      <c r="J164" s="35"/>
      <c r="K164" s="36"/>
      <c r="L164" s="41"/>
      <c r="M164" s="37"/>
      <c r="N164" s="38"/>
      <c r="O164" s="36"/>
      <c r="P164" s="41"/>
      <c r="Q164" s="39"/>
      <c r="R164" s="35"/>
      <c r="S164" s="36"/>
      <c r="T164" s="36"/>
      <c r="U164" s="39"/>
      <c r="V164" s="35"/>
      <c r="W164" s="36"/>
      <c r="X164" s="41"/>
      <c r="Y164" s="37"/>
      <c r="Z164" s="35"/>
      <c r="AA164" s="36"/>
      <c r="AB164" s="41"/>
      <c r="AC164" s="134"/>
      <c r="AD164" s="91" t="s">
        <v>8</v>
      </c>
      <c r="FQ164" s="94"/>
      <c r="FR164" s="94"/>
      <c r="FS164" s="94"/>
      <c r="FT164" s="94"/>
      <c r="FU164" s="94"/>
      <c r="FV164" s="94"/>
      <c r="FW164" s="94"/>
      <c r="FX164" s="94"/>
    </row>
    <row r="165" spans="1:180" ht="13.5" customHeight="1" thickTop="1" thickBot="1" x14ac:dyDescent="0.25">
      <c r="A165" s="87" t="s">
        <v>9</v>
      </c>
      <c r="B165" s="42">
        <f>SUM(B158:B164)</f>
        <v>0</v>
      </c>
      <c r="C165" s="43">
        <f>SUM(C158:C164)</f>
        <v>0</v>
      </c>
      <c r="D165" s="51"/>
      <c r="E165" s="44"/>
      <c r="F165" s="52">
        <f>SUM(F158:F164)</f>
        <v>0</v>
      </c>
      <c r="G165" s="43">
        <f>SUM(G158:G164)</f>
        <v>0</v>
      </c>
      <c r="H165" s="51"/>
      <c r="I165" s="51"/>
      <c r="J165" s="42">
        <f>SUM(J158:J164)</f>
        <v>0</v>
      </c>
      <c r="K165" s="43">
        <f>SUM(K158:K164)</f>
        <v>0</v>
      </c>
      <c r="L165" s="51"/>
      <c r="M165" s="44"/>
      <c r="N165" s="52">
        <f>SUM(N158:N164)</f>
        <v>0</v>
      </c>
      <c r="O165" s="43">
        <f>SUM(O158:O164)</f>
        <v>0</v>
      </c>
      <c r="P165" s="51"/>
      <c r="Q165" s="51"/>
      <c r="R165" s="42">
        <f>SUM(R158:R164)</f>
        <v>0</v>
      </c>
      <c r="S165" s="43">
        <f>SUM(S158:S164)</f>
        <v>0</v>
      </c>
      <c r="T165" s="43"/>
      <c r="U165" s="51"/>
      <c r="V165" s="42">
        <f>SUM(V158:V164)</f>
        <v>0</v>
      </c>
      <c r="W165" s="43">
        <f>SUM(W158:W164)</f>
        <v>0</v>
      </c>
      <c r="X165" s="51"/>
      <c r="Y165" s="44"/>
      <c r="Z165" s="42">
        <f>SUM(Z158:Z164)</f>
        <v>0</v>
      </c>
      <c r="AA165" s="43">
        <f>SUM(AA158:AA164)</f>
        <v>0</v>
      </c>
      <c r="AB165" s="51"/>
      <c r="AC165" s="44"/>
      <c r="AD165" s="87" t="s">
        <v>9</v>
      </c>
      <c r="FQ165" s="94"/>
      <c r="FR165" s="94"/>
      <c r="FS165" s="94"/>
      <c r="FT165" s="94"/>
      <c r="FU165" s="94"/>
      <c r="FV165" s="94"/>
      <c r="FW165" s="94"/>
      <c r="FX165" s="94"/>
    </row>
    <row r="166" spans="1:180" ht="13.5" customHeight="1" thickTop="1" x14ac:dyDescent="0.2">
      <c r="A166" s="85" t="s">
        <v>47</v>
      </c>
      <c r="B166" s="16" t="str">
        <f>$B$1</f>
        <v>山梨　太郎</v>
      </c>
      <c r="C166" s="17"/>
      <c r="D166" s="17"/>
      <c r="E166" s="45" t="str">
        <f>E155</f>
        <v>月曜日</v>
      </c>
      <c r="F166" s="46" t="str">
        <f>F155</f>
        <v>甲州　花子</v>
      </c>
      <c r="G166" s="46"/>
      <c r="H166" s="46"/>
      <c r="I166" s="47" t="str">
        <f>I155</f>
        <v>〇曜日</v>
      </c>
      <c r="J166" s="277" t="str">
        <f>J155</f>
        <v>笛吹　次郎</v>
      </c>
      <c r="K166" s="278"/>
      <c r="L166" s="278"/>
      <c r="M166" s="279" t="str">
        <f>M155</f>
        <v>〇曜日</v>
      </c>
      <c r="N166" s="49" t="str">
        <f>N155</f>
        <v>吉田　三郎</v>
      </c>
      <c r="O166" s="49"/>
      <c r="P166" s="49"/>
      <c r="Q166" s="50" t="str">
        <f>Q155</f>
        <v>〇曜日</v>
      </c>
      <c r="R166" s="332" t="str">
        <f>R155</f>
        <v>富士　さくら</v>
      </c>
      <c r="S166" s="280"/>
      <c r="T166" s="333"/>
      <c r="U166" s="281" t="str">
        <f>U155</f>
        <v>〇曜日</v>
      </c>
      <c r="V166" s="282" t="str">
        <f>V155</f>
        <v>大月　四郎</v>
      </c>
      <c r="W166" s="283"/>
      <c r="X166" s="283"/>
      <c r="Y166" s="284" t="str">
        <f>Y155</f>
        <v>〇曜日</v>
      </c>
      <c r="Z166" s="48"/>
      <c r="AA166"/>
      <c r="AB166"/>
      <c r="AC166" s="28" t="s">
        <v>7</v>
      </c>
      <c r="AD166" s="86"/>
      <c r="FQ166" s="94"/>
      <c r="FR166" s="94"/>
      <c r="FS166" s="94"/>
      <c r="FT166" s="94"/>
      <c r="FU166" s="94"/>
      <c r="FV166" s="94"/>
      <c r="FW166" s="94"/>
      <c r="FX166" s="94"/>
    </row>
    <row r="167" spans="1:180" ht="13.5" customHeight="1" x14ac:dyDescent="0.2">
      <c r="A167" s="86"/>
      <c r="B167" s="21" t="str">
        <f>B156</f>
        <v>山梨中</v>
      </c>
      <c r="C167" s="22"/>
      <c r="D167" s="22"/>
      <c r="E167" s="4" t="e">
        <f>E156+7</f>
        <v>#VALUE!</v>
      </c>
      <c r="F167" s="23" t="str">
        <f>F156</f>
        <v>山梨中</v>
      </c>
      <c r="G167" s="23"/>
      <c r="H167" s="23"/>
      <c r="I167" s="4" t="e">
        <f>I156+7</f>
        <v>#VALUE!</v>
      </c>
      <c r="J167" s="24" t="str">
        <f>J156</f>
        <v>笛吹中</v>
      </c>
      <c r="K167" s="23"/>
      <c r="L167" s="23"/>
      <c r="M167" s="4" t="e">
        <f>M156+7</f>
        <v>#VALUE!</v>
      </c>
      <c r="N167" s="23" t="str">
        <f>N156</f>
        <v>笛吹中</v>
      </c>
      <c r="O167" s="23"/>
      <c r="P167" s="23"/>
      <c r="Q167" s="165" t="e">
        <f>Q156+7</f>
        <v>#VALUE!</v>
      </c>
      <c r="R167" s="256" t="str">
        <f>R156</f>
        <v>富士中</v>
      </c>
      <c r="S167" s="23"/>
      <c r="T167" s="257"/>
      <c r="U167" s="4" t="e">
        <f>U156+7</f>
        <v>#VALUE!</v>
      </c>
      <c r="V167" s="24" t="str">
        <f>V156</f>
        <v>大月中</v>
      </c>
      <c r="W167" s="23"/>
      <c r="X167" s="23"/>
      <c r="Y167" s="4" t="e">
        <f>Y156+7</f>
        <v>#VALUE!</v>
      </c>
      <c r="Z167" s="24" t="str">
        <f>Z2</f>
        <v>○○学校</v>
      </c>
      <c r="AA167" s="23"/>
      <c r="AB167" s="23"/>
      <c r="AC167" s="4">
        <f>AC156+7</f>
        <v>45634</v>
      </c>
      <c r="AD167" s="86"/>
      <c r="FQ167" s="94"/>
      <c r="FR167" s="94"/>
      <c r="FS167" s="94"/>
      <c r="FT167" s="94"/>
      <c r="FU167" s="94"/>
      <c r="FV167" s="94"/>
      <c r="FW167" s="94"/>
      <c r="FX167" s="94"/>
    </row>
    <row r="168" spans="1:180" ht="13.5" customHeight="1" x14ac:dyDescent="0.2">
      <c r="A168" s="91" t="s">
        <v>10</v>
      </c>
      <c r="B168" s="5" t="s">
        <v>0</v>
      </c>
      <c r="C168" s="1" t="s">
        <v>1</v>
      </c>
      <c r="D168" s="191" t="s">
        <v>49</v>
      </c>
      <c r="E168" s="6" t="s">
        <v>2</v>
      </c>
      <c r="F168" s="25" t="s">
        <v>0</v>
      </c>
      <c r="G168" s="1" t="s">
        <v>1</v>
      </c>
      <c r="H168" s="191" t="s">
        <v>49</v>
      </c>
      <c r="I168" s="2" t="s">
        <v>2</v>
      </c>
      <c r="J168" s="5" t="s">
        <v>0</v>
      </c>
      <c r="K168" s="1" t="s">
        <v>1</v>
      </c>
      <c r="L168" s="191" t="s">
        <v>49</v>
      </c>
      <c r="M168" s="6" t="s">
        <v>2</v>
      </c>
      <c r="N168" s="25" t="s">
        <v>0</v>
      </c>
      <c r="O168" s="1" t="s">
        <v>1</v>
      </c>
      <c r="P168" s="191" t="s">
        <v>49</v>
      </c>
      <c r="Q168" s="2" t="s">
        <v>2</v>
      </c>
      <c r="R168" s="5" t="s">
        <v>0</v>
      </c>
      <c r="S168" s="1" t="s">
        <v>1</v>
      </c>
      <c r="T168" s="357" t="s">
        <v>49</v>
      </c>
      <c r="U168" s="2" t="s">
        <v>2</v>
      </c>
      <c r="V168" s="5" t="s">
        <v>0</v>
      </c>
      <c r="W168" s="1" t="s">
        <v>1</v>
      </c>
      <c r="X168" s="191" t="s">
        <v>49</v>
      </c>
      <c r="Y168" s="6" t="s">
        <v>2</v>
      </c>
      <c r="Z168" s="5" t="s">
        <v>0</v>
      </c>
      <c r="AA168" s="1" t="s">
        <v>1</v>
      </c>
      <c r="AB168" s="2"/>
      <c r="AC168" s="6" t="s">
        <v>2</v>
      </c>
      <c r="AD168" s="91" t="s">
        <v>10</v>
      </c>
      <c r="FQ168" s="94"/>
      <c r="FR168" s="94"/>
      <c r="FS168" s="94"/>
      <c r="FT168" s="94"/>
      <c r="FU168" s="94"/>
      <c r="FV168" s="94"/>
      <c r="FW168" s="94"/>
      <c r="FX168" s="94"/>
    </row>
    <row r="169" spans="1:180" ht="29.25" customHeight="1" x14ac:dyDescent="0.2">
      <c r="A169" s="91">
        <v>1</v>
      </c>
      <c r="B169" s="5"/>
      <c r="C169" s="1"/>
      <c r="D169" s="2"/>
      <c r="E169" s="7"/>
      <c r="F169" s="25"/>
      <c r="G169" s="1"/>
      <c r="H169" s="2"/>
      <c r="I169" s="30"/>
      <c r="J169" s="5"/>
      <c r="K169" s="1"/>
      <c r="L169" s="2"/>
      <c r="M169" s="7"/>
      <c r="N169" s="25"/>
      <c r="O169" s="1"/>
      <c r="P169" s="2"/>
      <c r="Q169" s="30"/>
      <c r="R169" s="5"/>
      <c r="S169" s="1"/>
      <c r="T169" s="1"/>
      <c r="U169" s="30"/>
      <c r="V169" s="5"/>
      <c r="W169" s="1"/>
      <c r="X169" s="2"/>
      <c r="Y169" s="7"/>
      <c r="Z169" s="5"/>
      <c r="AA169" s="1"/>
      <c r="AB169" s="2"/>
      <c r="AC169" s="6"/>
      <c r="AD169" s="91">
        <v>1</v>
      </c>
      <c r="FQ169" s="94"/>
      <c r="FR169" s="94"/>
      <c r="FS169" s="94"/>
      <c r="FT169" s="94"/>
      <c r="FU169" s="94"/>
      <c r="FV169" s="94"/>
      <c r="FW169" s="94"/>
      <c r="FX169" s="94"/>
    </row>
    <row r="170" spans="1:180" ht="29.25" customHeight="1" x14ac:dyDescent="0.2">
      <c r="A170" s="92">
        <v>2</v>
      </c>
      <c r="B170" s="11"/>
      <c r="C170" s="12"/>
      <c r="D170" s="10"/>
      <c r="E170" s="14"/>
      <c r="F170" s="26"/>
      <c r="G170" s="12"/>
      <c r="H170" s="10"/>
      <c r="I170" s="31"/>
      <c r="J170" s="11"/>
      <c r="K170" s="12"/>
      <c r="L170" s="10"/>
      <c r="M170" s="14"/>
      <c r="N170" s="26"/>
      <c r="O170" s="12"/>
      <c r="P170" s="10"/>
      <c r="Q170" s="31"/>
      <c r="R170" s="11"/>
      <c r="S170" s="12"/>
      <c r="T170" s="12"/>
      <c r="U170" s="31"/>
      <c r="V170" s="11"/>
      <c r="W170" s="12"/>
      <c r="X170" s="10"/>
      <c r="Y170" s="14"/>
      <c r="Z170" s="11"/>
      <c r="AA170" s="12"/>
      <c r="AB170" s="10"/>
      <c r="AC170" s="13"/>
      <c r="AD170" s="92">
        <v>2</v>
      </c>
      <c r="FQ170" s="94"/>
      <c r="FR170" s="94"/>
      <c r="FS170" s="94"/>
      <c r="FT170" s="94"/>
      <c r="FU170" s="94"/>
      <c r="FV170" s="94"/>
      <c r="FW170" s="94"/>
      <c r="FX170" s="94"/>
    </row>
    <row r="171" spans="1:180" ht="29.25" customHeight="1" x14ac:dyDescent="0.2">
      <c r="A171" s="91">
        <v>3</v>
      </c>
      <c r="B171" s="5"/>
      <c r="C171" s="1"/>
      <c r="D171" s="2"/>
      <c r="E171" s="7"/>
      <c r="F171" s="25"/>
      <c r="G171" s="1"/>
      <c r="H171" s="2"/>
      <c r="I171" s="7"/>
      <c r="J171" s="5"/>
      <c r="K171" s="1"/>
      <c r="L171" s="2"/>
      <c r="M171" s="7"/>
      <c r="N171" s="25"/>
      <c r="O171" s="1"/>
      <c r="P171" s="2"/>
      <c r="Q171" s="30"/>
      <c r="R171" s="5"/>
      <c r="S171" s="1"/>
      <c r="T171" s="1"/>
      <c r="U171" s="7"/>
      <c r="V171" s="5"/>
      <c r="W171" s="1"/>
      <c r="X171" s="2"/>
      <c r="Y171" s="7"/>
      <c r="Z171" s="5"/>
      <c r="AA171" s="1"/>
      <c r="AB171" s="2"/>
      <c r="AC171" s="6"/>
      <c r="AD171" s="91">
        <v>3</v>
      </c>
      <c r="FQ171" s="94"/>
      <c r="FR171" s="94"/>
      <c r="FS171" s="94"/>
      <c r="FT171" s="94"/>
      <c r="FU171" s="94"/>
      <c r="FV171" s="94"/>
      <c r="FW171" s="94"/>
      <c r="FX171" s="94"/>
    </row>
    <row r="172" spans="1:180" ht="29.25" customHeight="1" x14ac:dyDescent="0.2">
      <c r="A172" s="92">
        <v>4</v>
      </c>
      <c r="B172" s="11"/>
      <c r="C172" s="12"/>
      <c r="D172" s="10"/>
      <c r="E172" s="164"/>
      <c r="F172" s="26"/>
      <c r="G172" s="12"/>
      <c r="H172" s="10"/>
      <c r="I172" s="31"/>
      <c r="J172" s="11"/>
      <c r="K172" s="12"/>
      <c r="L172" s="10"/>
      <c r="M172" s="14"/>
      <c r="N172" s="26"/>
      <c r="O172" s="12"/>
      <c r="P172" s="10"/>
      <c r="Q172" s="31"/>
      <c r="R172" s="11"/>
      <c r="S172" s="12"/>
      <c r="T172" s="12"/>
      <c r="U172" s="31"/>
      <c r="V172" s="11"/>
      <c r="W172" s="12"/>
      <c r="X172" s="10"/>
      <c r="Y172" s="14"/>
      <c r="Z172" s="11"/>
      <c r="AA172" s="12"/>
      <c r="AB172" s="10"/>
      <c r="AC172" s="13"/>
      <c r="AD172" s="92">
        <v>4</v>
      </c>
      <c r="FQ172" s="94"/>
      <c r="FR172" s="94"/>
      <c r="FS172" s="94"/>
      <c r="FT172" s="94"/>
      <c r="FU172" s="94"/>
      <c r="FV172" s="94"/>
      <c r="FW172" s="94"/>
      <c r="FX172" s="94"/>
    </row>
    <row r="173" spans="1:180" ht="29.25" customHeight="1" x14ac:dyDescent="0.2">
      <c r="A173" s="91">
        <v>5</v>
      </c>
      <c r="B173" s="5"/>
      <c r="C173" s="1"/>
      <c r="D173" s="2"/>
      <c r="E173" s="7"/>
      <c r="F173" s="25"/>
      <c r="G173" s="1"/>
      <c r="H173" s="2"/>
      <c r="I173" s="157"/>
      <c r="J173" s="5"/>
      <c r="K173" s="1"/>
      <c r="L173" s="2"/>
      <c r="M173" s="7"/>
      <c r="N173" s="25"/>
      <c r="O173" s="1"/>
      <c r="P173" s="2"/>
      <c r="Q173" s="30"/>
      <c r="R173" s="5"/>
      <c r="S173" s="1"/>
      <c r="T173" s="1"/>
      <c r="U173" s="157"/>
      <c r="V173" s="5"/>
      <c r="W173" s="1"/>
      <c r="X173" s="2"/>
      <c r="Y173" s="7"/>
      <c r="Z173" s="5"/>
      <c r="AA173" s="1"/>
      <c r="AB173" s="2"/>
      <c r="AC173" s="6"/>
      <c r="AD173" s="91">
        <v>5</v>
      </c>
      <c r="FQ173" s="94"/>
      <c r="FR173" s="94"/>
      <c r="FS173" s="94"/>
      <c r="FT173" s="94"/>
      <c r="FU173" s="94"/>
      <c r="FV173" s="94"/>
      <c r="FW173" s="94"/>
      <c r="FX173" s="94"/>
    </row>
    <row r="174" spans="1:180" ht="29.25" customHeight="1" x14ac:dyDescent="0.2">
      <c r="A174" s="92">
        <v>6</v>
      </c>
      <c r="B174" s="11"/>
      <c r="C174" s="12"/>
      <c r="D174" s="10"/>
      <c r="E174" s="14"/>
      <c r="F174" s="26"/>
      <c r="G174" s="12"/>
      <c r="H174" s="10"/>
      <c r="I174" s="31"/>
      <c r="J174" s="11"/>
      <c r="K174" s="12"/>
      <c r="L174" s="10"/>
      <c r="M174" s="14"/>
      <c r="N174" s="26"/>
      <c r="O174" s="12"/>
      <c r="P174" s="10"/>
      <c r="Q174" s="10"/>
      <c r="R174" s="11"/>
      <c r="S174" s="12"/>
      <c r="T174" s="12"/>
      <c r="U174" s="31"/>
      <c r="V174" s="11"/>
      <c r="W174" s="12"/>
      <c r="X174" s="10"/>
      <c r="Y174" s="14"/>
      <c r="Z174" s="11"/>
      <c r="AA174" s="12"/>
      <c r="AB174" s="10"/>
      <c r="AC174" s="13"/>
      <c r="AD174" s="92">
        <v>6</v>
      </c>
      <c r="FQ174" s="94"/>
      <c r="FR174" s="94"/>
      <c r="FS174" s="94"/>
      <c r="FT174" s="94"/>
      <c r="FU174" s="94"/>
      <c r="FV174" s="94"/>
      <c r="FW174" s="94"/>
      <c r="FX174" s="94"/>
    </row>
    <row r="175" spans="1:180" ht="29.25" customHeight="1" thickBot="1" x14ac:dyDescent="0.25">
      <c r="A175" s="91" t="s">
        <v>8</v>
      </c>
      <c r="B175" s="35"/>
      <c r="C175" s="36"/>
      <c r="D175" s="41"/>
      <c r="E175" s="37"/>
      <c r="F175" s="38"/>
      <c r="G175" s="36"/>
      <c r="H175" s="41"/>
      <c r="I175" s="37"/>
      <c r="J175" s="35"/>
      <c r="K175" s="36"/>
      <c r="L175" s="41"/>
      <c r="M175" s="37"/>
      <c r="N175" s="38"/>
      <c r="O175" s="36"/>
      <c r="P175" s="41"/>
      <c r="Q175" s="39"/>
      <c r="R175" s="35"/>
      <c r="S175" s="36"/>
      <c r="T175" s="36"/>
      <c r="U175" s="37"/>
      <c r="V175" s="35"/>
      <c r="W175" s="36"/>
      <c r="X175" s="41"/>
      <c r="Y175" s="37"/>
      <c r="Z175" s="35"/>
      <c r="AA175" s="36"/>
      <c r="AB175" s="41"/>
      <c r="AC175" s="40"/>
      <c r="AD175" s="91" t="s">
        <v>8</v>
      </c>
      <c r="FQ175" s="94"/>
      <c r="FR175" s="94"/>
      <c r="FS175" s="94"/>
      <c r="FT175" s="94"/>
      <c r="FU175" s="94"/>
      <c r="FV175" s="94"/>
      <c r="FW175" s="94"/>
      <c r="FX175" s="94"/>
    </row>
    <row r="176" spans="1:180" ht="13.5" customHeight="1" thickTop="1" thickBot="1" x14ac:dyDescent="0.25">
      <c r="A176" s="87" t="s">
        <v>9</v>
      </c>
      <c r="B176" s="42">
        <f>SUM(B169:B175)</f>
        <v>0</v>
      </c>
      <c r="C176" s="43">
        <f>SUM(C169:C175)</f>
        <v>0</v>
      </c>
      <c r="D176" s="51"/>
      <c r="E176" s="44"/>
      <c r="F176" s="52">
        <f>SUM(F169:F175)</f>
        <v>0</v>
      </c>
      <c r="G176" s="43">
        <f>SUM(G169:G175)</f>
        <v>0</v>
      </c>
      <c r="H176" s="51"/>
      <c r="I176" s="51"/>
      <c r="J176" s="42">
        <f>SUM(J169:J175)</f>
        <v>0</v>
      </c>
      <c r="K176" s="43">
        <f>SUM(K169:K175)</f>
        <v>0</v>
      </c>
      <c r="L176" s="51"/>
      <c r="M176" s="44"/>
      <c r="N176" s="52">
        <f>SUM(N169:N175)</f>
        <v>0</v>
      </c>
      <c r="O176" s="43">
        <f>SUM(O169:O175)</f>
        <v>0</v>
      </c>
      <c r="P176" s="51"/>
      <c r="Q176" s="51"/>
      <c r="R176" s="42">
        <f>SUM(R169:R175)</f>
        <v>0</v>
      </c>
      <c r="S176" s="43">
        <f>SUM(S169:S175)</f>
        <v>0</v>
      </c>
      <c r="T176" s="43"/>
      <c r="U176" s="51"/>
      <c r="V176" s="42">
        <f>SUM(V169:V175)</f>
        <v>0</v>
      </c>
      <c r="W176" s="43">
        <f>SUM(W169:W175)</f>
        <v>0</v>
      </c>
      <c r="X176" s="51"/>
      <c r="Y176" s="44"/>
      <c r="Z176" s="42">
        <f>SUM(Z169:Z175)</f>
        <v>0</v>
      </c>
      <c r="AA176" s="43">
        <f>SUM(AA169:AA175)</f>
        <v>0</v>
      </c>
      <c r="AB176" s="51"/>
      <c r="AC176" s="44"/>
      <c r="AD176" s="87" t="s">
        <v>9</v>
      </c>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row>
    <row r="177" spans="1:172" ht="14.25" customHeight="1" thickTop="1" x14ac:dyDescent="0.2">
      <c r="A177" s="85" t="s">
        <v>48</v>
      </c>
      <c r="B177" s="16" t="str">
        <f>$B$1</f>
        <v>山梨　太郎</v>
      </c>
      <c r="C177" s="17"/>
      <c r="D177" s="17"/>
      <c r="E177" s="45" t="str">
        <f>E166</f>
        <v>月曜日</v>
      </c>
      <c r="F177" s="46" t="str">
        <f>F155</f>
        <v>甲州　花子</v>
      </c>
      <c r="G177" s="46"/>
      <c r="H177" s="46"/>
      <c r="I177" s="47" t="str">
        <f>I166</f>
        <v>〇曜日</v>
      </c>
      <c r="J177" s="277" t="str">
        <f>J155</f>
        <v>笛吹　次郎</v>
      </c>
      <c r="K177" s="278"/>
      <c r="L177" s="278"/>
      <c r="M177" s="279" t="str">
        <f>M166</f>
        <v>〇曜日</v>
      </c>
      <c r="N177" s="49" t="str">
        <f>N155</f>
        <v>吉田　三郎</v>
      </c>
      <c r="O177" s="49"/>
      <c r="P177" s="49"/>
      <c r="Q177" s="50" t="str">
        <f>Q166</f>
        <v>〇曜日</v>
      </c>
      <c r="R177" s="332" t="str">
        <f>R155</f>
        <v>富士　さくら</v>
      </c>
      <c r="S177" s="280"/>
      <c r="T177" s="333"/>
      <c r="U177" s="281" t="str">
        <f>U166</f>
        <v>〇曜日</v>
      </c>
      <c r="V177" s="282" t="str">
        <f>V155</f>
        <v>大月　四郎</v>
      </c>
      <c r="W177" s="283"/>
      <c r="X177" s="283"/>
      <c r="Y177" s="284" t="str">
        <f>Y166</f>
        <v>〇曜日</v>
      </c>
      <c r="Z177" s="48"/>
      <c r="AA177"/>
      <c r="AB177"/>
      <c r="AC177" s="28" t="s">
        <v>7</v>
      </c>
      <c r="AD177" s="86"/>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row>
    <row r="178" spans="1:172" ht="13.5" customHeight="1" x14ac:dyDescent="0.2">
      <c r="A178" s="86"/>
      <c r="B178" s="21" t="str">
        <f>B156</f>
        <v>山梨中</v>
      </c>
      <c r="C178" s="22"/>
      <c r="D178" s="22"/>
      <c r="E178" s="4" t="e">
        <f>E167+7</f>
        <v>#VALUE!</v>
      </c>
      <c r="F178" s="23" t="str">
        <f>F156</f>
        <v>山梨中</v>
      </c>
      <c r="G178" s="23"/>
      <c r="H178" s="23"/>
      <c r="I178" s="4" t="e">
        <f>I167+7</f>
        <v>#VALUE!</v>
      </c>
      <c r="J178" s="24" t="str">
        <f>J156</f>
        <v>笛吹中</v>
      </c>
      <c r="K178" s="23"/>
      <c r="L178" s="23"/>
      <c r="M178" s="4" t="e">
        <f>M167+7</f>
        <v>#VALUE!</v>
      </c>
      <c r="N178" s="23" t="str">
        <f>N156</f>
        <v>笛吹中</v>
      </c>
      <c r="O178" s="23"/>
      <c r="P178" s="23"/>
      <c r="Q178" s="165" t="e">
        <f>Q167+7</f>
        <v>#VALUE!</v>
      </c>
      <c r="R178" s="256" t="str">
        <f>R156</f>
        <v>富士中</v>
      </c>
      <c r="S178" s="23"/>
      <c r="T178" s="257"/>
      <c r="U178" s="4" t="e">
        <f>U167+7</f>
        <v>#VALUE!</v>
      </c>
      <c r="V178" s="24" t="str">
        <f>V156</f>
        <v>大月中</v>
      </c>
      <c r="W178" s="23"/>
      <c r="X178" s="23"/>
      <c r="Y178" s="4" t="e">
        <f>Y167+7</f>
        <v>#VALUE!</v>
      </c>
      <c r="Z178" s="24" t="str">
        <f>Z2</f>
        <v>○○学校</v>
      </c>
      <c r="AA178" s="23"/>
      <c r="AB178" s="23"/>
      <c r="AC178" s="4">
        <f>AC167+7</f>
        <v>45641</v>
      </c>
      <c r="AD178" s="86"/>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row>
    <row r="179" spans="1:172" ht="13.5" customHeight="1" x14ac:dyDescent="0.2">
      <c r="A179" s="91" t="s">
        <v>10</v>
      </c>
      <c r="B179" s="5" t="s">
        <v>0</v>
      </c>
      <c r="C179" s="1" t="s">
        <v>1</v>
      </c>
      <c r="D179" s="191"/>
      <c r="E179" s="6" t="s">
        <v>2</v>
      </c>
      <c r="F179" s="25" t="s">
        <v>0</v>
      </c>
      <c r="G179" s="1" t="s">
        <v>1</v>
      </c>
      <c r="H179" s="191" t="s">
        <v>49</v>
      </c>
      <c r="I179" s="2" t="s">
        <v>2</v>
      </c>
      <c r="J179" s="5" t="s">
        <v>0</v>
      </c>
      <c r="K179" s="1" t="s">
        <v>1</v>
      </c>
      <c r="L179" s="191" t="s">
        <v>49</v>
      </c>
      <c r="M179" s="6" t="s">
        <v>2</v>
      </c>
      <c r="N179" s="25" t="s">
        <v>0</v>
      </c>
      <c r="O179" s="1" t="s">
        <v>1</v>
      </c>
      <c r="P179" s="191"/>
      <c r="Q179" s="2" t="s">
        <v>2</v>
      </c>
      <c r="R179" s="5" t="s">
        <v>0</v>
      </c>
      <c r="S179" s="1" t="s">
        <v>1</v>
      </c>
      <c r="T179" s="357" t="s">
        <v>49</v>
      </c>
      <c r="U179" s="2" t="s">
        <v>2</v>
      </c>
      <c r="V179" s="5" t="s">
        <v>0</v>
      </c>
      <c r="W179" s="1" t="s">
        <v>1</v>
      </c>
      <c r="X179" s="191" t="s">
        <v>49</v>
      </c>
      <c r="Y179" s="6" t="s">
        <v>2</v>
      </c>
      <c r="Z179" s="5" t="s">
        <v>0</v>
      </c>
      <c r="AA179" s="1" t="s">
        <v>1</v>
      </c>
      <c r="AB179" s="2"/>
      <c r="AC179" s="6" t="s">
        <v>2</v>
      </c>
      <c r="AD179" s="91" t="s">
        <v>10</v>
      </c>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row>
    <row r="180" spans="1:172" ht="29.25" customHeight="1" x14ac:dyDescent="0.2">
      <c r="A180" s="91">
        <v>1</v>
      </c>
      <c r="B180" s="5"/>
      <c r="C180" s="1"/>
      <c r="D180" s="2"/>
      <c r="E180" s="7" t="s">
        <v>93</v>
      </c>
      <c r="F180" s="25"/>
      <c r="G180" s="1"/>
      <c r="H180" s="2"/>
      <c r="I180" s="30"/>
      <c r="J180" s="5"/>
      <c r="K180" s="1"/>
      <c r="L180" s="2"/>
      <c r="M180" s="7"/>
      <c r="N180" s="25"/>
      <c r="O180" s="1"/>
      <c r="P180" s="2"/>
      <c r="Q180" s="30" t="s">
        <v>76</v>
      </c>
      <c r="R180" s="5"/>
      <c r="S180" s="1"/>
      <c r="T180" s="1"/>
      <c r="U180" s="30"/>
      <c r="V180" s="5"/>
      <c r="W180" s="1"/>
      <c r="X180" s="2"/>
      <c r="Y180" s="7"/>
      <c r="Z180" s="5"/>
      <c r="AA180" s="1"/>
      <c r="AB180" s="2"/>
      <c r="AC180" s="6"/>
      <c r="AD180" s="91">
        <v>1</v>
      </c>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row>
    <row r="181" spans="1:172" ht="29.25" customHeight="1" x14ac:dyDescent="0.2">
      <c r="A181" s="92">
        <v>2</v>
      </c>
      <c r="B181" s="11"/>
      <c r="C181" s="12"/>
      <c r="D181" s="10"/>
      <c r="E181" s="14"/>
      <c r="F181" s="26"/>
      <c r="G181" s="12"/>
      <c r="H181" s="10"/>
      <c r="I181" s="31"/>
      <c r="J181" s="11"/>
      <c r="K181" s="12"/>
      <c r="L181" s="10"/>
      <c r="M181" s="14"/>
      <c r="N181" s="26"/>
      <c r="O181" s="12"/>
      <c r="P181" s="10"/>
      <c r="Q181" s="31"/>
      <c r="R181" s="11"/>
      <c r="S181" s="12"/>
      <c r="T181" s="12"/>
      <c r="U181" s="31"/>
      <c r="V181" s="11"/>
      <c r="W181" s="12"/>
      <c r="X181" s="10"/>
      <c r="Y181" s="14"/>
      <c r="Z181" s="11"/>
      <c r="AA181" s="12"/>
      <c r="AB181" s="10"/>
      <c r="AC181" s="13"/>
      <c r="AD181" s="92">
        <v>2</v>
      </c>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row>
    <row r="182" spans="1:172" ht="29.25" customHeight="1" x14ac:dyDescent="0.2">
      <c r="A182" s="91">
        <v>3</v>
      </c>
      <c r="B182" s="5"/>
      <c r="C182" s="1"/>
      <c r="D182" s="2"/>
      <c r="E182" s="7"/>
      <c r="F182" s="25"/>
      <c r="G182" s="1"/>
      <c r="H182" s="2"/>
      <c r="I182" s="7"/>
      <c r="J182" s="5"/>
      <c r="K182" s="1"/>
      <c r="L182" s="2"/>
      <c r="M182" s="7"/>
      <c r="N182" s="25"/>
      <c r="O182" s="1"/>
      <c r="P182" s="2"/>
      <c r="Q182" s="30"/>
      <c r="R182" s="5"/>
      <c r="S182" s="1"/>
      <c r="T182" s="1"/>
      <c r="U182" s="7"/>
      <c r="V182" s="5"/>
      <c r="W182" s="1"/>
      <c r="X182" s="2"/>
      <c r="Y182" s="7"/>
      <c r="Z182" s="5"/>
      <c r="AA182" s="1"/>
      <c r="AB182" s="2"/>
      <c r="AC182" s="6"/>
      <c r="AD182" s="91">
        <v>3</v>
      </c>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row>
    <row r="183" spans="1:172" ht="29.25" customHeight="1" x14ac:dyDescent="0.2">
      <c r="A183" s="92">
        <v>4</v>
      </c>
      <c r="B183" s="11"/>
      <c r="C183" s="12"/>
      <c r="D183" s="10"/>
      <c r="E183" s="14"/>
      <c r="F183" s="26"/>
      <c r="G183" s="12"/>
      <c r="H183" s="10"/>
      <c r="I183" s="31"/>
      <c r="J183" s="11"/>
      <c r="K183" s="12"/>
      <c r="L183" s="10"/>
      <c r="M183" s="14"/>
      <c r="N183" s="26"/>
      <c r="O183" s="12"/>
      <c r="P183" s="10"/>
      <c r="Q183" s="31"/>
      <c r="R183" s="11"/>
      <c r="S183" s="12"/>
      <c r="T183" s="12"/>
      <c r="U183" s="31"/>
      <c r="V183" s="11"/>
      <c r="W183" s="12"/>
      <c r="X183" s="10"/>
      <c r="Y183" s="14"/>
      <c r="Z183" s="11"/>
      <c r="AA183" s="12"/>
      <c r="AB183" s="10"/>
      <c r="AC183" s="13"/>
      <c r="AD183" s="92">
        <v>4</v>
      </c>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row>
    <row r="184" spans="1:172" ht="29.25" customHeight="1" x14ac:dyDescent="0.2">
      <c r="A184" s="91">
        <v>5</v>
      </c>
      <c r="B184" s="5"/>
      <c r="C184" s="1"/>
      <c r="D184" s="2"/>
      <c r="E184" s="7"/>
      <c r="F184" s="25"/>
      <c r="G184" s="1"/>
      <c r="H184" s="2"/>
      <c r="I184" s="157"/>
      <c r="J184" s="5"/>
      <c r="K184" s="1"/>
      <c r="L184" s="2"/>
      <c r="M184" s="7"/>
      <c r="N184" s="25"/>
      <c r="O184" s="1"/>
      <c r="P184" s="2"/>
      <c r="Q184" s="157"/>
      <c r="R184" s="5"/>
      <c r="S184" s="1"/>
      <c r="T184" s="1"/>
      <c r="U184" s="157"/>
      <c r="V184" s="5"/>
      <c r="W184" s="1"/>
      <c r="X184" s="2"/>
      <c r="Y184" s="7"/>
      <c r="Z184" s="5"/>
      <c r="AA184" s="1"/>
      <c r="AB184" s="2"/>
      <c r="AC184" s="6"/>
      <c r="AD184" s="91">
        <v>5</v>
      </c>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row>
    <row r="185" spans="1:172" ht="29.25" customHeight="1" x14ac:dyDescent="0.2">
      <c r="A185" s="92">
        <v>6</v>
      </c>
      <c r="B185" s="11"/>
      <c r="C185" s="12"/>
      <c r="D185" s="10"/>
      <c r="E185" s="14"/>
      <c r="F185" s="26"/>
      <c r="G185" s="12"/>
      <c r="H185" s="10"/>
      <c r="I185" s="31"/>
      <c r="J185" s="11"/>
      <c r="K185" s="12"/>
      <c r="L185" s="10"/>
      <c r="M185" s="14"/>
      <c r="N185" s="26"/>
      <c r="O185" s="12"/>
      <c r="P185" s="10"/>
      <c r="Q185" s="31"/>
      <c r="R185" s="11"/>
      <c r="S185" s="12"/>
      <c r="T185" s="12"/>
      <c r="U185" s="31"/>
      <c r="V185" s="11"/>
      <c r="W185" s="12"/>
      <c r="X185" s="10"/>
      <c r="Y185" s="14"/>
      <c r="Z185" s="11"/>
      <c r="AA185" s="12"/>
      <c r="AB185" s="10"/>
      <c r="AC185" s="13"/>
      <c r="AD185" s="92">
        <v>6</v>
      </c>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row>
    <row r="186" spans="1:172" ht="29.25" customHeight="1" thickBot="1" x14ac:dyDescent="0.25">
      <c r="A186" s="91" t="s">
        <v>8</v>
      </c>
      <c r="B186" s="35"/>
      <c r="C186" s="36"/>
      <c r="D186" s="41"/>
      <c r="E186" s="37"/>
      <c r="F186" s="38"/>
      <c r="G186" s="36"/>
      <c r="H186" s="41"/>
      <c r="I186" s="37"/>
      <c r="J186" s="35"/>
      <c r="K186" s="36"/>
      <c r="L186" s="41"/>
      <c r="M186" s="37"/>
      <c r="N186" s="38"/>
      <c r="O186" s="36"/>
      <c r="P186" s="41"/>
      <c r="Q186" s="39"/>
      <c r="R186" s="35"/>
      <c r="S186" s="36"/>
      <c r="T186" s="36"/>
      <c r="U186" s="37"/>
      <c r="V186" s="35"/>
      <c r="W186" s="36"/>
      <c r="X186" s="41"/>
      <c r="Y186" s="37"/>
      <c r="Z186" s="35"/>
      <c r="AA186" s="36"/>
      <c r="AB186" s="41"/>
      <c r="AC186" s="40"/>
      <c r="AD186" s="91" t="s">
        <v>8</v>
      </c>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row>
    <row r="187" spans="1:172" ht="13.5" customHeight="1" thickTop="1" thickBot="1" x14ac:dyDescent="0.25">
      <c r="A187" s="87" t="s">
        <v>9</v>
      </c>
      <c r="B187" s="42">
        <f>SUM(B180:B186)</f>
        <v>0</v>
      </c>
      <c r="C187" s="43">
        <f>SUM(C180:C186)</f>
        <v>0</v>
      </c>
      <c r="D187" s="51"/>
      <c r="E187" s="44"/>
      <c r="F187" s="52">
        <f>SUM(F180:F186)</f>
        <v>0</v>
      </c>
      <c r="G187" s="43">
        <f>SUM(G180:G186)</f>
        <v>0</v>
      </c>
      <c r="H187" s="51"/>
      <c r="I187" s="51"/>
      <c r="J187" s="42">
        <f>SUM(J180:J186)</f>
        <v>0</v>
      </c>
      <c r="K187" s="43">
        <f>SUM(K180:K186)</f>
        <v>0</v>
      </c>
      <c r="L187" s="51"/>
      <c r="M187" s="44"/>
      <c r="N187" s="52">
        <f>SUM(N180:N186)</f>
        <v>0</v>
      </c>
      <c r="O187" s="43">
        <f>SUM(O180:O186)</f>
        <v>0</v>
      </c>
      <c r="P187" s="51"/>
      <c r="Q187" s="51"/>
      <c r="R187" s="42">
        <f>SUM(R180:R186)</f>
        <v>0</v>
      </c>
      <c r="S187" s="43">
        <f>SUM(S180:S186)</f>
        <v>0</v>
      </c>
      <c r="T187" s="43"/>
      <c r="U187" s="51"/>
      <c r="V187" s="42">
        <f>SUM(V180:V186)</f>
        <v>0</v>
      </c>
      <c r="W187" s="43">
        <f>SUM(W180:W186)</f>
        <v>0</v>
      </c>
      <c r="X187" s="51"/>
      <c r="Y187" s="44"/>
      <c r="Z187" s="42">
        <f>SUM(Z180:Z186)</f>
        <v>0</v>
      </c>
      <c r="AA187" s="43">
        <f>SUM(AA180:AA186)</f>
        <v>0</v>
      </c>
      <c r="AB187" s="51"/>
      <c r="AC187" s="44"/>
      <c r="AD187" s="87" t="s">
        <v>9</v>
      </c>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row>
    <row r="188" spans="1:172" ht="14.25" customHeight="1" thickTop="1" x14ac:dyDescent="0.2">
      <c r="A188" s="85" t="s">
        <v>48</v>
      </c>
      <c r="B188" s="16" t="str">
        <f>$B$1</f>
        <v>山梨　太郎</v>
      </c>
      <c r="C188" s="17"/>
      <c r="D188" s="17"/>
      <c r="E188" s="45" t="str">
        <f>E177</f>
        <v>月曜日</v>
      </c>
      <c r="F188" s="46" t="str">
        <f>F166</f>
        <v>甲州　花子</v>
      </c>
      <c r="G188" s="46"/>
      <c r="H188" s="46"/>
      <c r="I188" s="47" t="str">
        <f>I177</f>
        <v>〇曜日</v>
      </c>
      <c r="J188" s="277" t="str">
        <f>J166</f>
        <v>笛吹　次郎</v>
      </c>
      <c r="K188" s="278"/>
      <c r="L188" s="278"/>
      <c r="M188" s="279" t="str">
        <f>M177</f>
        <v>〇曜日</v>
      </c>
      <c r="N188" s="49" t="str">
        <f>N166</f>
        <v>吉田　三郎</v>
      </c>
      <c r="O188" s="49"/>
      <c r="P188" s="49"/>
      <c r="Q188" s="50" t="str">
        <f>Q177</f>
        <v>〇曜日</v>
      </c>
      <c r="R188" s="332" t="str">
        <f>R166</f>
        <v>富士　さくら</v>
      </c>
      <c r="S188" s="280"/>
      <c r="T188" s="333"/>
      <c r="U188" s="281" t="str">
        <f>U177</f>
        <v>〇曜日</v>
      </c>
      <c r="V188" s="282" t="str">
        <f>V166</f>
        <v>大月　四郎</v>
      </c>
      <c r="W188" s="283"/>
      <c r="X188" s="283"/>
      <c r="Y188" s="284" t="str">
        <f>Y177</f>
        <v>〇曜日</v>
      </c>
      <c r="Z188" s="48"/>
      <c r="AA188"/>
      <c r="AB188"/>
      <c r="AC188" s="28" t="s">
        <v>7</v>
      </c>
      <c r="AD188" s="86"/>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row>
    <row r="189" spans="1:172" ht="13.5" customHeight="1" x14ac:dyDescent="0.2">
      <c r="A189" s="86"/>
      <c r="B189" s="21" t="str">
        <f>B167</f>
        <v>山梨中</v>
      </c>
      <c r="C189" s="22"/>
      <c r="D189" s="22"/>
      <c r="E189" s="4" t="e">
        <f>E178+7</f>
        <v>#VALUE!</v>
      </c>
      <c r="F189" s="23" t="str">
        <f>F167</f>
        <v>山梨中</v>
      </c>
      <c r="G189" s="23"/>
      <c r="H189" s="23"/>
      <c r="I189" s="4" t="e">
        <f>I178+7</f>
        <v>#VALUE!</v>
      </c>
      <c r="J189" s="24" t="str">
        <f>J167</f>
        <v>笛吹中</v>
      </c>
      <c r="K189" s="23"/>
      <c r="L189" s="23"/>
      <c r="M189" s="4" t="e">
        <f>M178+7</f>
        <v>#VALUE!</v>
      </c>
      <c r="N189" s="23" t="str">
        <f>N167</f>
        <v>笛吹中</v>
      </c>
      <c r="O189" s="23"/>
      <c r="P189" s="23"/>
      <c r="Q189" s="165" t="e">
        <f>Q178+7</f>
        <v>#VALUE!</v>
      </c>
      <c r="R189" s="256" t="str">
        <f>R167</f>
        <v>富士中</v>
      </c>
      <c r="S189" s="23"/>
      <c r="T189" s="257"/>
      <c r="U189" s="4" t="e">
        <f>U178+7</f>
        <v>#VALUE!</v>
      </c>
      <c r="V189" s="24" t="str">
        <f>V167</f>
        <v>大月中</v>
      </c>
      <c r="W189" s="23"/>
      <c r="X189" s="23"/>
      <c r="Y189" s="4" t="e">
        <f>Y178+7</f>
        <v>#VALUE!</v>
      </c>
      <c r="Z189" s="24" t="str">
        <f>Z2</f>
        <v>○○学校</v>
      </c>
      <c r="AA189" s="23"/>
      <c r="AB189" s="23"/>
      <c r="AC189" s="4">
        <f>AC178+7</f>
        <v>45648</v>
      </c>
      <c r="AD189" s="86"/>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row>
    <row r="190" spans="1:172" ht="13.5" customHeight="1" x14ac:dyDescent="0.2">
      <c r="A190" s="91" t="s">
        <v>10</v>
      </c>
      <c r="B190" s="5" t="s">
        <v>0</v>
      </c>
      <c r="C190" s="1" t="s">
        <v>1</v>
      </c>
      <c r="D190" s="191"/>
      <c r="E190" s="6" t="s">
        <v>2</v>
      </c>
      <c r="F190" s="25" t="s">
        <v>0</v>
      </c>
      <c r="G190" s="1" t="s">
        <v>1</v>
      </c>
      <c r="H190" s="191"/>
      <c r="I190" s="2" t="s">
        <v>2</v>
      </c>
      <c r="J190" s="5" t="s">
        <v>0</v>
      </c>
      <c r="K190" s="1" t="s">
        <v>1</v>
      </c>
      <c r="L190" s="191"/>
      <c r="M190" s="6" t="s">
        <v>2</v>
      </c>
      <c r="N190" s="25" t="s">
        <v>0</v>
      </c>
      <c r="O190" s="1" t="s">
        <v>1</v>
      </c>
      <c r="P190" s="191"/>
      <c r="Q190" s="2" t="s">
        <v>2</v>
      </c>
      <c r="R190" s="5" t="s">
        <v>0</v>
      </c>
      <c r="S190" s="1" t="s">
        <v>1</v>
      </c>
      <c r="T190" s="258"/>
      <c r="U190" s="2" t="s">
        <v>2</v>
      </c>
      <c r="V190" s="5" t="s">
        <v>0</v>
      </c>
      <c r="W190" s="1" t="s">
        <v>1</v>
      </c>
      <c r="X190" s="191"/>
      <c r="Y190" s="6" t="s">
        <v>2</v>
      </c>
      <c r="Z190" s="5" t="s">
        <v>0</v>
      </c>
      <c r="AA190" s="1" t="s">
        <v>1</v>
      </c>
      <c r="AB190" s="2"/>
      <c r="AC190" s="6" t="s">
        <v>2</v>
      </c>
      <c r="AD190" s="91" t="s">
        <v>10</v>
      </c>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row>
    <row r="191" spans="1:172" ht="29.25" customHeight="1" x14ac:dyDescent="0.2">
      <c r="A191" s="91">
        <v>1</v>
      </c>
      <c r="B191" s="5"/>
      <c r="C191" s="1"/>
      <c r="D191" s="2"/>
      <c r="E191" s="7"/>
      <c r="F191" s="5"/>
      <c r="G191" s="1"/>
      <c r="H191" s="2"/>
      <c r="I191" s="7"/>
      <c r="J191" s="5"/>
      <c r="K191" s="1"/>
      <c r="L191" s="2"/>
      <c r="M191" s="7"/>
      <c r="N191" s="5"/>
      <c r="O191" s="1"/>
      <c r="P191" s="2"/>
      <c r="Q191" s="30"/>
      <c r="R191" s="5"/>
      <c r="S191" s="1"/>
      <c r="T191" s="1"/>
      <c r="U191" s="7"/>
      <c r="V191" s="5"/>
      <c r="W191" s="1"/>
      <c r="X191" s="2"/>
      <c r="Y191" s="7"/>
      <c r="Z191" s="5"/>
      <c r="AA191" s="1"/>
      <c r="AB191" s="2"/>
      <c r="AC191" s="6"/>
      <c r="AD191" s="91">
        <v>1</v>
      </c>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row>
    <row r="192" spans="1:172" ht="29.25" customHeight="1" x14ac:dyDescent="0.2">
      <c r="A192" s="92">
        <v>2</v>
      </c>
      <c r="B192" s="11"/>
      <c r="C192" s="12"/>
      <c r="D192" s="10"/>
      <c r="E192" s="14"/>
      <c r="F192" s="11"/>
      <c r="G192" s="12"/>
      <c r="H192" s="10"/>
      <c r="I192" s="14"/>
      <c r="J192" s="11"/>
      <c r="K192" s="12"/>
      <c r="L192" s="10"/>
      <c r="M192" s="14"/>
      <c r="N192" s="11"/>
      <c r="O192" s="12"/>
      <c r="P192" s="10"/>
      <c r="Q192" s="10"/>
      <c r="R192" s="11"/>
      <c r="S192" s="12"/>
      <c r="T192" s="12"/>
      <c r="U192" s="14"/>
      <c r="V192" s="11"/>
      <c r="W192" s="12"/>
      <c r="X192" s="10"/>
      <c r="Y192" s="14"/>
      <c r="Z192" s="11"/>
      <c r="AA192" s="12"/>
      <c r="AB192" s="10"/>
      <c r="AC192" s="13"/>
      <c r="AD192" s="92">
        <v>2</v>
      </c>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row>
    <row r="193" spans="1:172" ht="29.25" customHeight="1" x14ac:dyDescent="0.2">
      <c r="A193" s="91">
        <v>3</v>
      </c>
      <c r="B193" s="5"/>
      <c r="C193" s="1"/>
      <c r="D193" s="2"/>
      <c r="E193" s="7"/>
      <c r="F193" s="5"/>
      <c r="G193" s="1"/>
      <c r="H193" s="2"/>
      <c r="I193" s="7"/>
      <c r="J193" s="5"/>
      <c r="K193" s="1"/>
      <c r="L193" s="2"/>
      <c r="M193" s="6"/>
      <c r="N193" s="5"/>
      <c r="O193" s="1"/>
      <c r="P193" s="2"/>
      <c r="Q193" s="2"/>
      <c r="R193" s="5"/>
      <c r="S193" s="1"/>
      <c r="T193" s="1"/>
      <c r="U193" s="7"/>
      <c r="V193" s="5"/>
      <c r="W193" s="1"/>
      <c r="X193" s="2"/>
      <c r="Y193" s="6"/>
      <c r="Z193" s="5"/>
      <c r="AA193" s="1"/>
      <c r="AB193" s="2"/>
      <c r="AC193" s="6"/>
      <c r="AD193" s="91">
        <v>3</v>
      </c>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row>
    <row r="194" spans="1:172" ht="29.25" customHeight="1" x14ac:dyDescent="0.2">
      <c r="A194" s="92">
        <v>4</v>
      </c>
      <c r="B194" s="11"/>
      <c r="C194" s="12"/>
      <c r="D194" s="10"/>
      <c r="E194" s="14"/>
      <c r="F194" s="11"/>
      <c r="G194" s="12"/>
      <c r="H194" s="10"/>
      <c r="I194" s="14"/>
      <c r="J194" s="11"/>
      <c r="K194" s="12"/>
      <c r="L194" s="10"/>
      <c r="M194" s="14"/>
      <c r="N194" s="11"/>
      <c r="O194" s="12"/>
      <c r="P194" s="10"/>
      <c r="Q194" s="31"/>
      <c r="R194" s="11"/>
      <c r="S194" s="12"/>
      <c r="T194" s="12"/>
      <c r="U194" s="14"/>
      <c r="V194" s="11"/>
      <c r="W194" s="12"/>
      <c r="X194" s="10"/>
      <c r="Y194" s="14"/>
      <c r="Z194" s="11"/>
      <c r="AA194" s="12"/>
      <c r="AB194" s="10"/>
      <c r="AC194" s="13"/>
      <c r="AD194" s="92">
        <v>4</v>
      </c>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row>
    <row r="195" spans="1:172" ht="29.25" customHeight="1" x14ac:dyDescent="0.2">
      <c r="A195" s="91">
        <v>5</v>
      </c>
      <c r="B195" s="5"/>
      <c r="C195" s="1"/>
      <c r="D195" s="2"/>
      <c r="E195" s="7"/>
      <c r="F195" s="5"/>
      <c r="G195" s="1"/>
      <c r="H195" s="2"/>
      <c r="I195" s="7"/>
      <c r="J195" s="5"/>
      <c r="K195" s="1"/>
      <c r="L195" s="2"/>
      <c r="M195" s="7"/>
      <c r="N195" s="5"/>
      <c r="O195" s="1"/>
      <c r="P195" s="2"/>
      <c r="Q195" s="30"/>
      <c r="R195" s="5"/>
      <c r="S195" s="1"/>
      <c r="T195" s="1"/>
      <c r="U195" s="7"/>
      <c r="V195" s="5"/>
      <c r="W195" s="1"/>
      <c r="X195" s="2"/>
      <c r="Y195" s="7"/>
      <c r="Z195" s="5"/>
      <c r="AA195" s="1"/>
      <c r="AB195" s="2"/>
      <c r="AC195" s="6"/>
      <c r="AD195" s="91">
        <v>5</v>
      </c>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row>
    <row r="196" spans="1:172" ht="29.25" customHeight="1" x14ac:dyDescent="0.2">
      <c r="A196" s="92">
        <v>6</v>
      </c>
      <c r="B196" s="11"/>
      <c r="C196" s="12"/>
      <c r="D196" s="10"/>
      <c r="E196" s="14"/>
      <c r="F196" s="11"/>
      <c r="G196" s="12"/>
      <c r="H196" s="10"/>
      <c r="I196" s="13"/>
      <c r="J196" s="11"/>
      <c r="K196" s="12"/>
      <c r="L196" s="10"/>
      <c r="M196" s="13"/>
      <c r="N196" s="11"/>
      <c r="O196" s="12"/>
      <c r="P196" s="10"/>
      <c r="Q196" s="10"/>
      <c r="R196" s="11"/>
      <c r="S196" s="12"/>
      <c r="T196" s="12"/>
      <c r="U196" s="13"/>
      <c r="V196" s="11"/>
      <c r="W196" s="12"/>
      <c r="X196" s="10"/>
      <c r="Y196" s="13"/>
      <c r="Z196" s="11"/>
      <c r="AA196" s="12"/>
      <c r="AB196" s="10"/>
      <c r="AC196" s="13"/>
      <c r="AD196" s="92">
        <v>6</v>
      </c>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row>
    <row r="197" spans="1:172" ht="29.25" customHeight="1" thickBot="1" x14ac:dyDescent="0.25">
      <c r="A197" s="91" t="s">
        <v>8</v>
      </c>
      <c r="B197" s="35"/>
      <c r="C197" s="36"/>
      <c r="D197" s="41"/>
      <c r="E197" s="37"/>
      <c r="F197" s="35"/>
      <c r="G197" s="36"/>
      <c r="H197" s="41"/>
      <c r="I197" s="37"/>
      <c r="J197" s="35"/>
      <c r="K197" s="36"/>
      <c r="L197" s="41"/>
      <c r="M197" s="37"/>
      <c r="N197" s="35"/>
      <c r="O197" s="36"/>
      <c r="P197" s="41"/>
      <c r="Q197" s="39"/>
      <c r="R197" s="35"/>
      <c r="S197" s="36"/>
      <c r="T197" s="36"/>
      <c r="U197" s="37"/>
      <c r="V197" s="35"/>
      <c r="W197" s="36"/>
      <c r="X197" s="41"/>
      <c r="Y197" s="37"/>
      <c r="Z197" s="35"/>
      <c r="AA197" s="36"/>
      <c r="AB197" s="41"/>
      <c r="AC197" s="40"/>
      <c r="AD197" s="91" t="s">
        <v>8</v>
      </c>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row>
    <row r="198" spans="1:172" ht="13.5" customHeight="1" thickTop="1" thickBot="1" x14ac:dyDescent="0.25">
      <c r="A198" s="87" t="s">
        <v>9</v>
      </c>
      <c r="B198" s="42">
        <f>SUM(B191:B197)</f>
        <v>0</v>
      </c>
      <c r="C198" s="43">
        <f>SUM(C191:C197)</f>
        <v>0</v>
      </c>
      <c r="D198" s="51"/>
      <c r="E198" s="44"/>
      <c r="F198" s="52">
        <f>SUM(F191:F197)</f>
        <v>0</v>
      </c>
      <c r="G198" s="43">
        <f>SUM(G191:G197)</f>
        <v>0</v>
      </c>
      <c r="H198" s="51"/>
      <c r="I198" s="51"/>
      <c r="J198" s="42">
        <f>SUM(J191:J197)</f>
        <v>0</v>
      </c>
      <c r="K198" s="43">
        <f>SUM(K191:K197)</f>
        <v>0</v>
      </c>
      <c r="L198" s="51"/>
      <c r="M198" s="44"/>
      <c r="N198" s="52">
        <f>SUM(N191:N197)</f>
        <v>0</v>
      </c>
      <c r="O198" s="43">
        <f>SUM(O191:O197)</f>
        <v>0</v>
      </c>
      <c r="P198" s="51"/>
      <c r="Q198" s="51"/>
      <c r="R198" s="42">
        <f>SUM(R191:R197)</f>
        <v>0</v>
      </c>
      <c r="S198" s="43">
        <f>SUM(S191:S197)</f>
        <v>0</v>
      </c>
      <c r="T198" s="43"/>
      <c r="U198" s="51"/>
      <c r="V198" s="42">
        <f>SUM(V191:V197)</f>
        <v>0</v>
      </c>
      <c r="W198" s="43">
        <f>SUM(W191:W197)</f>
        <v>0</v>
      </c>
      <c r="X198" s="51"/>
      <c r="Y198" s="44"/>
      <c r="Z198" s="42">
        <f>SUM(Z191:Z197)</f>
        <v>0</v>
      </c>
      <c r="AA198" s="43">
        <f>SUM(AA191:AA197)</f>
        <v>0</v>
      </c>
      <c r="AB198" s="51"/>
      <c r="AC198" s="44"/>
      <c r="AD198" s="87" t="s">
        <v>9</v>
      </c>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row>
    <row r="199" spans="1:172" ht="13.5" customHeight="1" thickTop="1" x14ac:dyDescent="0.2">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row>
    <row r="200" spans="1:172" ht="13.5" customHeight="1" x14ac:dyDescent="0.2">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row>
    <row r="201" spans="1:172" ht="15.75" customHeight="1" x14ac:dyDescent="0.2">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row>
    <row r="202" spans="1:172" ht="13.8" thickBot="1" x14ac:dyDescent="0.25">
      <c r="A202" t="s">
        <v>20</v>
      </c>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row>
    <row r="203" spans="1:172" ht="15" customHeight="1" thickTop="1" x14ac:dyDescent="0.2">
      <c r="B203" s="64" t="str">
        <f>B1</f>
        <v>山梨　太郎</v>
      </c>
      <c r="C203" s="73"/>
      <c r="D203" s="65"/>
      <c r="E203" s="65" t="str">
        <f>E1</f>
        <v>月曜日</v>
      </c>
      <c r="F203" s="75" t="str">
        <f>F1</f>
        <v>甲州　花子</v>
      </c>
      <c r="G203" s="76"/>
      <c r="H203" s="67"/>
      <c r="I203" s="67" t="str">
        <f>I1</f>
        <v>〇曜日</v>
      </c>
      <c r="J203" s="295" t="str">
        <f>J1</f>
        <v>笛吹　次郎</v>
      </c>
      <c r="K203" s="296"/>
      <c r="L203" s="297"/>
      <c r="M203" s="297" t="str">
        <f>M1</f>
        <v>〇曜日</v>
      </c>
      <c r="N203" s="78" t="str">
        <f>N1</f>
        <v>吉田　三郎</v>
      </c>
      <c r="O203" s="77"/>
      <c r="P203" s="78"/>
      <c r="Q203" s="77" t="str">
        <f>Q1</f>
        <v>〇曜日</v>
      </c>
      <c r="R203" s="301" t="str">
        <f>R1</f>
        <v>富士　さくら</v>
      </c>
      <c r="S203" s="302"/>
      <c r="T203" s="303"/>
      <c r="U203" s="303" t="str">
        <f>U1</f>
        <v>〇曜日</v>
      </c>
      <c r="V203" s="306" t="str">
        <f>V1</f>
        <v>大月　四郎</v>
      </c>
      <c r="W203" s="307"/>
      <c r="X203" s="308"/>
      <c r="Y203" s="307" t="str">
        <f>Y1</f>
        <v>〇曜日</v>
      </c>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row>
    <row r="204" spans="1:172" x14ac:dyDescent="0.2">
      <c r="B204" s="5" t="s">
        <v>0</v>
      </c>
      <c r="C204" s="6" t="s">
        <v>1</v>
      </c>
      <c r="D204" s="145"/>
      <c r="E204" s="192">
        <f>COUNTIF(D$3:D$198,"○")</f>
        <v>14</v>
      </c>
      <c r="F204" s="5" t="s">
        <v>0</v>
      </c>
      <c r="G204" s="6" t="s">
        <v>1</v>
      </c>
      <c r="H204" s="145"/>
      <c r="I204" s="192">
        <f>COUNTIF(H$3:H$198,"○")</f>
        <v>14</v>
      </c>
      <c r="J204" s="5" t="s">
        <v>0</v>
      </c>
      <c r="K204" s="6" t="s">
        <v>1</v>
      </c>
      <c r="L204" s="145"/>
      <c r="M204" s="192">
        <f>COUNTIF(L$3:L$198,"○")</f>
        <v>14</v>
      </c>
      <c r="N204" s="5" t="s">
        <v>0</v>
      </c>
      <c r="O204" s="6" t="s">
        <v>1</v>
      </c>
      <c r="P204" s="145"/>
      <c r="Q204" s="192">
        <f>COUNTIF(P$3:P$198,"○")</f>
        <v>14</v>
      </c>
      <c r="R204" s="5" t="s">
        <v>0</v>
      </c>
      <c r="S204" s="6" t="s">
        <v>1</v>
      </c>
      <c r="T204" s="145"/>
      <c r="U204" s="192">
        <f>COUNTIF(T$3:T$198,"○")</f>
        <v>14</v>
      </c>
      <c r="V204" s="5" t="s">
        <v>0</v>
      </c>
      <c r="W204" s="6" t="s">
        <v>1</v>
      </c>
      <c r="X204" s="145"/>
      <c r="Y204" s="192">
        <f>COUNTIF(X$3:X$198,"○")</f>
        <v>14</v>
      </c>
      <c r="Z204"/>
      <c r="AA204" s="189" t="s">
        <v>113</v>
      </c>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row>
    <row r="205" spans="1:172" ht="13.8" thickBot="1" x14ac:dyDescent="0.25">
      <c r="A205" t="s">
        <v>12</v>
      </c>
      <c r="B205" s="72">
        <f>+B11+B22+B33+B44+B55+B66+B77+B88+B99+B110+B121+B132+B143+B154+B165+B176+B187+B198</f>
        <v>0</v>
      </c>
      <c r="C205" s="74">
        <f>+C11+C22+C33+C44+C55+C66+C77+C88+C99+C110+C121+C132+C143+C154+C165+C176+C187+C198</f>
        <v>0</v>
      </c>
      <c r="D205" s="121" t="s">
        <v>51</v>
      </c>
      <c r="E205" s="108">
        <f>+E204+'１学期（拠点校指導教員）'!E191</f>
        <v>28</v>
      </c>
      <c r="F205" s="72">
        <f>+F11+F22+F33+F44+F55+F66+F77+F88+F99+F110+F121+F132+F143+F154+F165+F176+F187+F198</f>
        <v>0</v>
      </c>
      <c r="G205" s="74">
        <f>+G11+G22+G33+G44+G55+G66+G77+G88+G99+G110+G121+G132+G143+G154+G165+G176+G187+G198</f>
        <v>0</v>
      </c>
      <c r="H205" s="121" t="s">
        <v>51</v>
      </c>
      <c r="I205" s="108">
        <f>+I204+'１学期（拠点校指導教員）'!I191</f>
        <v>28</v>
      </c>
      <c r="J205" s="72">
        <f>+J11+J22+J33+J44+J55+J66+J77+J88+J99+J110+J121+J132+J143+J154+J165+J176+J187+J198</f>
        <v>0</v>
      </c>
      <c r="K205" s="74">
        <f>+K11+K22+K33+K44+K55+K66+K77+K88+K99+K110+K121+K132+K143+K154+K165+K176+K187+K198</f>
        <v>0</v>
      </c>
      <c r="L205" s="121" t="s">
        <v>51</v>
      </c>
      <c r="M205" s="108">
        <f>+M204+'１学期（拠点校指導教員）'!M191</f>
        <v>27</v>
      </c>
      <c r="N205" s="72">
        <f>+N11+N22+N33+N44+N55+N66+N77+N88+N99+N110+N121+N132+N143+N154+N165+N176+N187+N198</f>
        <v>0</v>
      </c>
      <c r="O205" s="74">
        <f>+O11+O22+O33+O44+O55+O66+O77+O88+O99+O110+O121+O132+O143+O154+O165+O176+O187+O198</f>
        <v>0</v>
      </c>
      <c r="P205" s="122" t="s">
        <v>51</v>
      </c>
      <c r="Q205" s="120">
        <f>+Q204+'１学期（拠点校指導教員）'!Q191</f>
        <v>28</v>
      </c>
      <c r="R205" s="72">
        <f>+R11+R22+R33+R44+R55+R66+R77+R88+R99+R110+R121+R132+R143+R154+R165+R176+R187+R198</f>
        <v>0</v>
      </c>
      <c r="S205" s="74">
        <f>+S11+S22+S33+S44+S55+S66+S77+S88+S99+S110+S121+S132+S143+S154+S165+S176+S187+S198</f>
        <v>0</v>
      </c>
      <c r="T205" s="121" t="s">
        <v>51</v>
      </c>
      <c r="U205" s="108">
        <f>+U204+'１学期（拠点校指導教員）'!U191</f>
        <v>27</v>
      </c>
      <c r="V205" s="72">
        <f>+V11+V22+V33+V44+V55+V66+V77+V88+V99+V110+V121+V132+V143+V154+V165+V176+V187+V198</f>
        <v>0</v>
      </c>
      <c r="W205" s="74">
        <f>+W11+W22+W33+W44+W55+W66+W77+W88+W99+W110+W121+W132+W143+W154+W165+W176+W187+W198</f>
        <v>0</v>
      </c>
      <c r="X205" s="121" t="s">
        <v>51</v>
      </c>
      <c r="Y205" s="120">
        <f>+Y204+'１学期（拠点校指導教員）'!Y191</f>
        <v>27</v>
      </c>
      <c r="Z205" s="89"/>
      <c r="AA205" s="189" t="s">
        <v>58</v>
      </c>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row>
    <row r="206" spans="1:172" ht="14.4" thickTop="1" thickBot="1" x14ac:dyDescent="0.25">
      <c r="B206" s="474">
        <f>SUM(B205,C205)</f>
        <v>0</v>
      </c>
      <c r="C206" s="475"/>
      <c r="D206" s="89"/>
      <c r="F206" s="474">
        <f>SUM(F205,G205)</f>
        <v>0</v>
      </c>
      <c r="G206" s="475"/>
      <c r="H206" s="89"/>
      <c r="J206" s="474">
        <f>SUM(J205,K205)</f>
        <v>0</v>
      </c>
      <c r="K206" s="475"/>
      <c r="L206" s="89"/>
      <c r="N206" s="474">
        <f>SUM(N205,O205)</f>
        <v>0</v>
      </c>
      <c r="O206" s="475"/>
      <c r="P206" s="89"/>
      <c r="R206" s="474">
        <f>SUM(R205,S205)</f>
        <v>0</v>
      </c>
      <c r="S206" s="475"/>
      <c r="T206" s="89"/>
      <c r="V206" s="474">
        <f>SUM(V205,W205)</f>
        <v>0</v>
      </c>
      <c r="W206" s="475"/>
      <c r="X206" s="89"/>
      <c r="Y206"/>
      <c r="Z206"/>
      <c r="AA206" s="189" t="s">
        <v>61</v>
      </c>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row>
    <row r="207" spans="1:172" ht="13.8" thickTop="1" x14ac:dyDescent="0.2">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row>
    <row r="208" spans="1:172" ht="34.5" customHeight="1" thickBot="1" x14ac:dyDescent="0.25">
      <c r="C208" s="428" t="str">
        <f>B1</f>
        <v>山梨　太郎</v>
      </c>
      <c r="D208" s="428"/>
      <c r="E208" s="428"/>
      <c r="G208" s="485" t="str">
        <f>F1</f>
        <v>甲州　花子</v>
      </c>
      <c r="H208" s="485"/>
      <c r="I208" s="485"/>
      <c r="K208" s="477" t="str">
        <f>J1</f>
        <v>笛吹　次郎</v>
      </c>
      <c r="L208" s="477"/>
      <c r="M208" s="477"/>
      <c r="O208" s="478" t="str">
        <f>N1</f>
        <v>吉田　三郎</v>
      </c>
      <c r="P208" s="478"/>
      <c r="Q208" s="478"/>
      <c r="S208" s="486" t="str">
        <f>R1</f>
        <v>富士　さくら</v>
      </c>
      <c r="T208" s="486"/>
      <c r="U208" s="486"/>
      <c r="W208" s="480" t="str">
        <f>V1</f>
        <v>大月　四郎</v>
      </c>
      <c r="X208" s="480"/>
      <c r="Y208" s="480"/>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row>
    <row r="209" spans="3:180" ht="15.75" customHeight="1" thickBot="1" x14ac:dyDescent="0.25">
      <c r="C209" s="99"/>
      <c r="D209" s="101" t="s">
        <v>21</v>
      </c>
      <c r="E209" s="100"/>
      <c r="G209" s="98"/>
      <c r="H209" s="101" t="s">
        <v>21</v>
      </c>
      <c r="I209" s="97"/>
      <c r="K209" s="88"/>
      <c r="L209" s="101" t="s">
        <v>21</v>
      </c>
      <c r="M209" s="88"/>
      <c r="O209" s="88"/>
      <c r="P209" s="101" t="s">
        <v>21</v>
      </c>
      <c r="Q209" s="88"/>
      <c r="S209" s="98"/>
      <c r="T209" s="101" t="s">
        <v>21</v>
      </c>
      <c r="U209" s="97"/>
      <c r="W209" s="88"/>
      <c r="X209" s="101" t="s">
        <v>21</v>
      </c>
      <c r="Y209" s="88"/>
      <c r="Z209"/>
      <c r="AA209"/>
      <c r="AB209"/>
      <c r="AC209"/>
      <c r="AD209"/>
      <c r="FQ209" s="94"/>
      <c r="FR209" s="94"/>
      <c r="FS209" s="94"/>
      <c r="FT209" s="94"/>
      <c r="FU209" s="94"/>
      <c r="FV209" s="94"/>
      <c r="FW209" s="94"/>
      <c r="FX209" s="94"/>
    </row>
    <row r="210" spans="3:180" ht="13.8" thickBot="1" x14ac:dyDescent="0.25">
      <c r="C210" s="327">
        <f>SUM(B11,B22,B33,B44,B55,B66,B77,B88,B99,B110,B121,B132,B143,B154,B165,B176,B187,B198)</f>
        <v>0</v>
      </c>
      <c r="D210" s="328">
        <f>'１学期（拠点校指導教員）'!C197+'２学期（拠点校指導教員）'!C210</f>
        <v>0</v>
      </c>
      <c r="E210" s="329" t="s">
        <v>19</v>
      </c>
      <c r="G210" s="330">
        <f>SUM(F11,F22,F33,F44,F55,F66,F77,F88,F99,F110,F121,F132,F143,F154,F165,F176,F187,F198)</f>
        <v>0</v>
      </c>
      <c r="H210" s="328">
        <f>'１学期（拠点校指導教員）'!G197+'２学期（拠点校指導教員）'!G210</f>
        <v>0</v>
      </c>
      <c r="I210" s="331" t="s">
        <v>19</v>
      </c>
      <c r="K210" s="330">
        <f>SUM(J11,J22,J33,J44,J55,J66,J77,J88,J99,J110,J121,J132,J143,J154,J165,J176,J187,J198)</f>
        <v>0</v>
      </c>
      <c r="L210" s="328">
        <f>'１学期（拠点校指導教員）'!K197+'２学期（拠点校指導教員）'!K210</f>
        <v>0</v>
      </c>
      <c r="M210" s="331" t="s">
        <v>19</v>
      </c>
      <c r="O210" s="330">
        <f>SUM(N11,N22,N33,N44,N55,N66,N77,N88,N99,N110,N121,N132,N143,N154,N165,N176,N187,N198)</f>
        <v>0</v>
      </c>
      <c r="P210" s="328">
        <f>'１学期（拠点校指導教員）'!O197+'２学期（拠点校指導教員）'!O210</f>
        <v>0</v>
      </c>
      <c r="Q210" s="331" t="s">
        <v>19</v>
      </c>
      <c r="S210" s="330">
        <f>SUM(R11,R22,R33,R44,R55,R66,R77,R88,R99,R110,R121,R132,R143,R154,R165,R176,R187,R198)</f>
        <v>0</v>
      </c>
      <c r="T210" s="328">
        <f>'１学期（拠点校指導教員）'!S197+'２学期（拠点校指導教員）'!S210</f>
        <v>0</v>
      </c>
      <c r="U210" s="331" t="s">
        <v>19</v>
      </c>
      <c r="W210" s="330">
        <f>SUM(V11,V22,V33,V44,V55,V66,V77,V88,V99,V110,V121,V132,V143,V154,V165,V176,V187,V198)</f>
        <v>0</v>
      </c>
      <c r="X210" s="328">
        <f>'１学期（拠点校指導教員）'!W197+'２学期（拠点校指導教員）'!W210</f>
        <v>0</v>
      </c>
      <c r="Y210" s="331" t="s">
        <v>19</v>
      </c>
      <c r="Z210"/>
      <c r="AA210" s="95" t="s">
        <v>0</v>
      </c>
      <c r="AB210"/>
      <c r="AC210"/>
      <c r="AD210"/>
      <c r="FQ210" s="94"/>
      <c r="FR210" s="94"/>
      <c r="FS210" s="94"/>
      <c r="FT210" s="94"/>
      <c r="FU210" s="94"/>
      <c r="FV210" s="94"/>
      <c r="FW210" s="94"/>
      <c r="FX210" s="94"/>
    </row>
    <row r="211" spans="3:180" x14ac:dyDescent="0.2">
      <c r="C211" s="2">
        <f t="shared" ref="C211:C216" si="0">COUNTIF($D$4:$D$198,$AA211)</f>
        <v>0</v>
      </c>
      <c r="D211" s="102">
        <f>'１学期（拠点校指導教員）'!C198+'２学期（拠点校指導教員）'!C211</f>
        <v>0</v>
      </c>
      <c r="E211" s="272" t="s">
        <v>13</v>
      </c>
      <c r="G211" s="1">
        <f t="shared" ref="G211:G216" si="1">COUNTIF($H$4:$H$198,$AA211)</f>
        <v>0</v>
      </c>
      <c r="H211" s="102">
        <f>'１学期（拠点校指導教員）'!G198+'２学期（拠点校指導教員）'!G211</f>
        <v>0</v>
      </c>
      <c r="I211" s="95" t="s">
        <v>13</v>
      </c>
      <c r="K211" s="1">
        <f t="shared" ref="K211:K216" si="2">COUNTIF($L$4:$L$198,$AA211)</f>
        <v>0</v>
      </c>
      <c r="L211" s="102">
        <f>'１学期（拠点校指導教員）'!K198+'２学期（拠点校指導教員）'!K211</f>
        <v>0</v>
      </c>
      <c r="M211" s="95" t="s">
        <v>13</v>
      </c>
      <c r="O211" s="1">
        <f>COUNTIF($P$4:$P$198,$AA211)</f>
        <v>0</v>
      </c>
      <c r="P211" s="102">
        <f>'１学期（拠点校指導教員）'!O198+'２学期（拠点校指導教員）'!O211</f>
        <v>0</v>
      </c>
      <c r="Q211" s="95" t="s">
        <v>13</v>
      </c>
      <c r="S211" s="1">
        <f>COUNTIF($T$4:$T$198,$AA211)</f>
        <v>0</v>
      </c>
      <c r="T211" s="102">
        <f>'１学期（拠点校指導教員）'!S198+'２学期（拠点校指導教員）'!S211</f>
        <v>0</v>
      </c>
      <c r="U211" s="95" t="s">
        <v>13</v>
      </c>
      <c r="W211" s="1">
        <f>COUNTIF($X$4:$X$198,$AA211)</f>
        <v>0</v>
      </c>
      <c r="X211" s="102">
        <f>'１学期（拠点校指導教員）'!W198+'２学期（拠点校指導教員）'!W211</f>
        <v>0</v>
      </c>
      <c r="Y211" s="95" t="s">
        <v>13</v>
      </c>
      <c r="Z211"/>
      <c r="AA211" s="96" t="s">
        <v>26</v>
      </c>
      <c r="AB211"/>
      <c r="AC211"/>
      <c r="AD211"/>
      <c r="FQ211" s="94"/>
      <c r="FR211" s="94"/>
      <c r="FS211" s="94"/>
      <c r="FT211" s="94"/>
      <c r="FU211" s="94"/>
      <c r="FV211" s="94"/>
      <c r="FW211" s="94"/>
      <c r="FX211" s="94"/>
    </row>
    <row r="212" spans="3:180" x14ac:dyDescent="0.2">
      <c r="C212" s="317">
        <f t="shared" si="0"/>
        <v>0</v>
      </c>
      <c r="D212" s="318">
        <f>'１学期（拠点校指導教員）'!C199+'２学期（拠点校指導教員）'!C212</f>
        <v>0</v>
      </c>
      <c r="E212" s="319" t="s">
        <v>14</v>
      </c>
      <c r="G212" s="84">
        <f t="shared" si="1"/>
        <v>0</v>
      </c>
      <c r="H212" s="318">
        <f>'１学期（拠点校指導教員）'!G199+'２学期（拠点校指導教員）'!G212</f>
        <v>0</v>
      </c>
      <c r="I212" s="320" t="s">
        <v>14</v>
      </c>
      <c r="K212" s="84">
        <f t="shared" si="2"/>
        <v>0</v>
      </c>
      <c r="L212" s="318">
        <f>'１学期（拠点校指導教員）'!K199+'２学期（拠点校指導教員）'!K212</f>
        <v>0</v>
      </c>
      <c r="M212" s="320" t="s">
        <v>14</v>
      </c>
      <c r="O212" s="84">
        <f t="shared" ref="O212:O216" si="3">COUNTIF($P$4:$P$198,$AA212)</f>
        <v>0</v>
      </c>
      <c r="P212" s="318">
        <f>'１学期（拠点校指導教員）'!O199+'２学期（拠点校指導教員）'!O212</f>
        <v>0</v>
      </c>
      <c r="Q212" s="320" t="s">
        <v>14</v>
      </c>
      <c r="S212" s="84">
        <f t="shared" ref="S212:S216" si="4">COUNTIF($T$4:$T$198,$AA212)</f>
        <v>0</v>
      </c>
      <c r="T212" s="318">
        <f>'１学期（拠点校指導教員）'!S199+'２学期（拠点校指導教員）'!S212</f>
        <v>0</v>
      </c>
      <c r="U212" s="320" t="s">
        <v>14</v>
      </c>
      <c r="W212" s="84">
        <f t="shared" ref="W212:W216" si="5">COUNTIF($X$4:$X$198,$AA212)</f>
        <v>0</v>
      </c>
      <c r="X212" s="318">
        <f>'１学期（拠点校指導教員）'!W199+'２学期（拠点校指導教員）'!W212</f>
        <v>0</v>
      </c>
      <c r="Y212" s="320" t="s">
        <v>14</v>
      </c>
      <c r="Z212"/>
      <c r="AA212" s="95" t="s">
        <v>27</v>
      </c>
      <c r="AB212"/>
      <c r="AC212"/>
      <c r="AD212"/>
      <c r="FQ212" s="94"/>
      <c r="FR212" s="94"/>
      <c r="FS212" s="94"/>
      <c r="FT212" s="94"/>
      <c r="FU212" s="94"/>
      <c r="FV212" s="94"/>
      <c r="FW212" s="94"/>
      <c r="FX212" s="94"/>
    </row>
    <row r="213" spans="3:180" x14ac:dyDescent="0.2">
      <c r="C213" s="321">
        <f t="shared" si="0"/>
        <v>0</v>
      </c>
      <c r="D213" s="322">
        <f>'１学期（拠点校指導教員）'!C200+'２学期（拠点校指導教員）'!C213</f>
        <v>0</v>
      </c>
      <c r="E213" s="323" t="s">
        <v>98</v>
      </c>
      <c r="G213" s="324">
        <f t="shared" si="1"/>
        <v>0</v>
      </c>
      <c r="H213" s="322">
        <f>'１学期（拠点校指導教員）'!G200+'２学期（拠点校指導教員）'!G213</f>
        <v>0</v>
      </c>
      <c r="I213" s="325" t="s">
        <v>98</v>
      </c>
      <c r="K213" s="324">
        <f t="shared" si="2"/>
        <v>0</v>
      </c>
      <c r="L213" s="322">
        <f>'１学期（拠点校指導教員）'!K200+'２学期（拠点校指導教員）'!K213</f>
        <v>0</v>
      </c>
      <c r="M213" s="325" t="s">
        <v>98</v>
      </c>
      <c r="O213" s="324">
        <f t="shared" si="3"/>
        <v>0</v>
      </c>
      <c r="P213" s="322">
        <f>'１学期（拠点校指導教員）'!O200+'２学期（拠点校指導教員）'!O213</f>
        <v>0</v>
      </c>
      <c r="Q213" s="325" t="s">
        <v>98</v>
      </c>
      <c r="S213" s="324">
        <f t="shared" si="4"/>
        <v>0</v>
      </c>
      <c r="T213" s="322">
        <f>'１学期（拠点校指導教員）'!S200+'２学期（拠点校指導教員）'!S213</f>
        <v>0</v>
      </c>
      <c r="U213" s="325" t="s">
        <v>97</v>
      </c>
      <c r="W213" s="324">
        <f t="shared" si="5"/>
        <v>0</v>
      </c>
      <c r="X213" s="322">
        <f>'１学期（拠点校指導教員）'!W200+'２学期（拠点校指導教員）'!W213</f>
        <v>0</v>
      </c>
      <c r="Y213" s="325" t="s">
        <v>97</v>
      </c>
      <c r="Z213"/>
      <c r="AA213" s="96" t="s">
        <v>15</v>
      </c>
      <c r="AB213"/>
      <c r="AC213"/>
      <c r="AD213"/>
      <c r="FQ213" s="94"/>
      <c r="FR213" s="94"/>
      <c r="FS213" s="94"/>
      <c r="FT213" s="94"/>
      <c r="FU213" s="94"/>
      <c r="FV213" s="94"/>
      <c r="FW213" s="94"/>
      <c r="FX213" s="94"/>
    </row>
    <row r="214" spans="3:180" x14ac:dyDescent="0.2">
      <c r="C214" s="2">
        <f t="shared" si="0"/>
        <v>0</v>
      </c>
      <c r="D214" s="102">
        <f>'１学期（拠点校指導教員）'!C201+'２学期（拠点校指導教員）'!C214</f>
        <v>0</v>
      </c>
      <c r="E214" s="272" t="s">
        <v>16</v>
      </c>
      <c r="G214" s="1">
        <f t="shared" si="1"/>
        <v>0</v>
      </c>
      <c r="H214" s="102">
        <f>'１学期（拠点校指導教員）'!G201+'２学期（拠点校指導教員）'!G214</f>
        <v>0</v>
      </c>
      <c r="I214" s="95" t="s">
        <v>16</v>
      </c>
      <c r="K214" s="1">
        <f>COUNTIF($L$4:$L$198,$AA214)</f>
        <v>0</v>
      </c>
      <c r="L214" s="102">
        <f>'１学期（拠点校指導教員）'!K201+'２学期（拠点校指導教員）'!K214</f>
        <v>0</v>
      </c>
      <c r="M214" s="95" t="s">
        <v>16</v>
      </c>
      <c r="O214" s="1">
        <f t="shared" si="3"/>
        <v>0</v>
      </c>
      <c r="P214" s="102">
        <f>'１学期（拠点校指導教員）'!O201+'２学期（拠点校指導教員）'!O214</f>
        <v>0</v>
      </c>
      <c r="Q214" s="95" t="s">
        <v>16</v>
      </c>
      <c r="S214" s="1">
        <f t="shared" si="4"/>
        <v>0</v>
      </c>
      <c r="T214" s="102">
        <f>'１学期（拠点校指導教員）'!S201+'２学期（拠点校指導教員）'!S214</f>
        <v>0</v>
      </c>
      <c r="U214" s="95" t="s">
        <v>16</v>
      </c>
      <c r="W214" s="1">
        <f t="shared" si="5"/>
        <v>0</v>
      </c>
      <c r="X214" s="102">
        <f>'１学期（拠点校指導教員）'!W201+'２学期（拠点校指導教員）'!W214</f>
        <v>0</v>
      </c>
      <c r="Y214" s="95" t="s">
        <v>16</v>
      </c>
      <c r="Z214"/>
      <c r="AA214" s="95" t="s">
        <v>28</v>
      </c>
      <c r="AB214"/>
      <c r="AC214"/>
      <c r="AD214"/>
      <c r="FQ214" s="94"/>
      <c r="FR214" s="94"/>
      <c r="FS214" s="94"/>
      <c r="FT214" s="94"/>
      <c r="FU214" s="94"/>
      <c r="FV214" s="94"/>
      <c r="FW214" s="94"/>
      <c r="FX214" s="94"/>
    </row>
    <row r="215" spans="3:180" ht="21.6" x14ac:dyDescent="0.2">
      <c r="C215" s="2">
        <f t="shared" si="0"/>
        <v>0</v>
      </c>
      <c r="D215" s="102">
        <f>'１学期（拠点校指導教員）'!C202+'２学期（拠点校指導教員）'!C215</f>
        <v>0</v>
      </c>
      <c r="E215" s="272" t="s">
        <v>17</v>
      </c>
      <c r="G215" s="1">
        <f t="shared" si="1"/>
        <v>0</v>
      </c>
      <c r="H215" s="102">
        <f>'１学期（拠点校指導教員）'!G202+'２学期（拠点校指導教員）'!G215</f>
        <v>0</v>
      </c>
      <c r="I215" s="95" t="s">
        <v>17</v>
      </c>
      <c r="K215" s="1">
        <f t="shared" si="2"/>
        <v>0</v>
      </c>
      <c r="L215" s="102">
        <f>'１学期（拠点校指導教員）'!K202+'２学期（拠点校指導教員）'!K215</f>
        <v>0</v>
      </c>
      <c r="M215" s="95" t="s">
        <v>17</v>
      </c>
      <c r="O215" s="1">
        <f t="shared" si="3"/>
        <v>0</v>
      </c>
      <c r="P215" s="102">
        <f>'１学期（拠点校指導教員）'!O202+'２学期（拠点校指導教員）'!O215</f>
        <v>0</v>
      </c>
      <c r="Q215" s="95" t="s">
        <v>17</v>
      </c>
      <c r="S215" s="1">
        <f t="shared" si="4"/>
        <v>0</v>
      </c>
      <c r="T215" s="102">
        <f>'１学期（拠点校指導教員）'!S202+'２学期（拠点校指導教員）'!S215</f>
        <v>0</v>
      </c>
      <c r="U215" s="95" t="s">
        <v>17</v>
      </c>
      <c r="W215" s="1">
        <f t="shared" si="5"/>
        <v>0</v>
      </c>
      <c r="X215" s="102">
        <f>'１学期（拠点校指導教員）'!W202+'２学期（拠点校指導教員）'!W215</f>
        <v>0</v>
      </c>
      <c r="Y215" s="95" t="s">
        <v>17</v>
      </c>
      <c r="Z215"/>
      <c r="AA215" s="96" t="s">
        <v>29</v>
      </c>
      <c r="AB215"/>
      <c r="AC215"/>
      <c r="AD215"/>
      <c r="FQ215" s="94"/>
      <c r="FR215" s="94"/>
      <c r="FS215" s="94"/>
      <c r="FT215" s="94"/>
      <c r="FU215" s="94"/>
      <c r="FV215" s="94"/>
      <c r="FW215" s="94"/>
      <c r="FX215" s="94"/>
    </row>
    <row r="216" spans="3:180" ht="21.6" x14ac:dyDescent="0.2">
      <c r="C216" s="2">
        <f t="shared" si="0"/>
        <v>0</v>
      </c>
      <c r="D216" s="102">
        <f>'１学期（拠点校指導教員）'!C203+'２学期（拠点校指導教員）'!C216</f>
        <v>0</v>
      </c>
      <c r="E216" s="272" t="s">
        <v>18</v>
      </c>
      <c r="G216" s="1">
        <f t="shared" si="1"/>
        <v>0</v>
      </c>
      <c r="H216" s="102">
        <f>'１学期（拠点校指導教員）'!G203+'２学期（拠点校指導教員）'!G216</f>
        <v>0</v>
      </c>
      <c r="I216" s="95" t="s">
        <v>18</v>
      </c>
      <c r="K216" s="1">
        <f t="shared" si="2"/>
        <v>0</v>
      </c>
      <c r="L216" s="102">
        <f>'１学期（拠点校指導教員）'!K203+'２学期（拠点校指導教員）'!K216</f>
        <v>0</v>
      </c>
      <c r="M216" s="95" t="s">
        <v>18</v>
      </c>
      <c r="O216" s="1">
        <f t="shared" si="3"/>
        <v>0</v>
      </c>
      <c r="P216" s="102">
        <f>'１学期（拠点校指導教員）'!O203+'２学期（拠点校指導教員）'!O216</f>
        <v>0</v>
      </c>
      <c r="Q216" s="95" t="s">
        <v>18</v>
      </c>
      <c r="S216" s="1">
        <f t="shared" si="4"/>
        <v>0</v>
      </c>
      <c r="T216" s="102">
        <f>'１学期（拠点校指導教員）'!S203+'２学期（拠点校指導教員）'!S216</f>
        <v>0</v>
      </c>
      <c r="U216" s="95" t="s">
        <v>18</v>
      </c>
      <c r="W216" s="1">
        <f t="shared" si="5"/>
        <v>0</v>
      </c>
      <c r="X216" s="102">
        <f>'１学期（拠点校指導教員）'!W203+'２学期（拠点校指導教員）'!W216</f>
        <v>0</v>
      </c>
      <c r="Y216" s="95" t="s">
        <v>18</v>
      </c>
      <c r="Z216"/>
      <c r="AA216" s="95" t="s">
        <v>30</v>
      </c>
      <c r="AB216"/>
      <c r="AC216"/>
      <c r="AD216"/>
      <c r="FQ216" s="94"/>
      <c r="FR216" s="94"/>
      <c r="FS216" s="94"/>
      <c r="FT216" s="94"/>
      <c r="FU216" s="94"/>
      <c r="FV216" s="94"/>
      <c r="FW216" s="94"/>
      <c r="FX216" s="94"/>
    </row>
    <row r="217" spans="3:180" ht="13.8" thickBot="1" x14ac:dyDescent="0.25">
      <c r="C217" s="2">
        <f>SUM(C211:C216)</f>
        <v>0</v>
      </c>
      <c r="D217" s="326">
        <f>SUM(D211:D216)</f>
        <v>0</v>
      </c>
      <c r="E217" s="25"/>
      <c r="G217" s="1">
        <f>SUM(G211:G216)</f>
        <v>0</v>
      </c>
      <c r="H217" s="326">
        <f>SUM(H211:H216)</f>
        <v>0</v>
      </c>
      <c r="I217" s="1"/>
      <c r="K217" s="1">
        <f>SUM(K211:K216)</f>
        <v>0</v>
      </c>
      <c r="L217" s="326">
        <f>SUM(L211:L216)</f>
        <v>0</v>
      </c>
      <c r="M217" s="1"/>
      <c r="O217" s="1">
        <f>SUM(O211:O216)</f>
        <v>0</v>
      </c>
      <c r="P217" s="326">
        <f>SUM(P211:P216)</f>
        <v>0</v>
      </c>
      <c r="Q217" s="1"/>
      <c r="S217" s="1">
        <f>SUM(S211:S216)</f>
        <v>0</v>
      </c>
      <c r="T217" s="326">
        <f>SUM(T211:T216)</f>
        <v>0</v>
      </c>
      <c r="U217" s="1"/>
      <c r="W217" s="1">
        <f>SUM(W211:W216)</f>
        <v>0</v>
      </c>
      <c r="X217" s="326">
        <f>SUM(X211:X216)</f>
        <v>0</v>
      </c>
      <c r="Y217" s="1"/>
      <c r="Z217"/>
      <c r="AA217"/>
      <c r="AB217"/>
      <c r="AC217"/>
      <c r="AD217"/>
      <c r="FQ217" s="94"/>
      <c r="FR217" s="94"/>
      <c r="FS217" s="94"/>
      <c r="FT217" s="94"/>
      <c r="FU217" s="94"/>
      <c r="FV217" s="94"/>
      <c r="FW217" s="94"/>
      <c r="FX217" s="94"/>
    </row>
    <row r="219" spans="3:180" ht="13.8" thickBot="1" x14ac:dyDescent="0.25"/>
    <row r="220" spans="3:180" ht="60.75" customHeight="1" thickTop="1" thickBot="1" x14ac:dyDescent="0.25">
      <c r="M220" s="379" t="s">
        <v>142</v>
      </c>
      <c r="N220" s="380" t="s">
        <v>134</v>
      </c>
      <c r="O220" s="381" t="s">
        <v>135</v>
      </c>
      <c r="P220" s="382"/>
      <c r="V220" s="94"/>
      <c r="FP220"/>
    </row>
    <row r="221" spans="3:180" ht="21.75" customHeight="1" thickBot="1" x14ac:dyDescent="0.25">
      <c r="E221" s="383" t="s">
        <v>136</v>
      </c>
      <c r="F221" s="384" t="s">
        <v>137</v>
      </c>
      <c r="G221" s="385" t="s">
        <v>132</v>
      </c>
      <c r="H221" s="386" t="s">
        <v>21</v>
      </c>
      <c r="M221" s="387"/>
      <c r="N221" s="388"/>
      <c r="O221" s="389"/>
      <c r="P221" s="390"/>
      <c r="V221" s="94"/>
      <c r="FP221"/>
    </row>
    <row r="222" spans="3:180" ht="14.25" customHeight="1" thickBot="1" x14ac:dyDescent="0.25">
      <c r="E222" s="391" t="s">
        <v>19</v>
      </c>
      <c r="F222" s="392">
        <f>'１学期（拠点校指導教員）'!F209</f>
        <v>0</v>
      </c>
      <c r="G222" s="393">
        <f>'１学期（拠点校指導教員）'!G209</f>
        <v>0</v>
      </c>
      <c r="H222" s="400">
        <f>SUM(F222:G222)</f>
        <v>0</v>
      </c>
      <c r="M222" s="401" t="s">
        <v>138</v>
      </c>
      <c r="N222" s="394">
        <f>SUM(F222,F235,N235)</f>
        <v>0</v>
      </c>
      <c r="O222" s="395">
        <f>SUM(G222,G235,O235)</f>
        <v>0</v>
      </c>
      <c r="P222" s="402">
        <f>SUM(N222:O222)</f>
        <v>0</v>
      </c>
      <c r="R222" s="82"/>
      <c r="S222" s="81"/>
      <c r="U222" s="94"/>
      <c r="V222" s="94"/>
      <c r="FO222"/>
      <c r="FP222"/>
    </row>
    <row r="223" spans="3:180" ht="14.4" thickBot="1" x14ac:dyDescent="0.25">
      <c r="E223" s="391" t="s">
        <v>13</v>
      </c>
      <c r="F223" s="392">
        <f>'１学期（拠点校指導教員）'!F210</f>
        <v>0</v>
      </c>
      <c r="G223" s="393">
        <f>'１学期（拠点校指導教員）'!G210</f>
        <v>0</v>
      </c>
      <c r="H223" s="386">
        <f t="shared" ref="H223:H229" si="6">SUM(F223:G223)</f>
        <v>0</v>
      </c>
      <c r="M223" s="410" t="s">
        <v>13</v>
      </c>
      <c r="N223" s="394">
        <f t="shared" ref="N223:O228" si="7">SUM(F223,F236,N236)</f>
        <v>0</v>
      </c>
      <c r="O223" s="395">
        <f t="shared" si="7"/>
        <v>0</v>
      </c>
      <c r="P223" s="396">
        <f t="shared" ref="P223:P229" si="8">SUM(N223:O223)</f>
        <v>0</v>
      </c>
      <c r="R223" s="82"/>
      <c r="S223" s="81"/>
      <c r="U223" s="94"/>
      <c r="V223" s="94"/>
      <c r="FO223"/>
      <c r="FP223"/>
    </row>
    <row r="224" spans="3:180" ht="13.8" thickBot="1" x14ac:dyDescent="0.25">
      <c r="E224" s="391" t="s">
        <v>14</v>
      </c>
      <c r="F224" s="392">
        <f>'１学期（拠点校指導教員）'!F211</f>
        <v>0</v>
      </c>
      <c r="G224" s="393">
        <f>'１学期（拠点校指導教員）'!G211</f>
        <v>0</v>
      </c>
      <c r="H224" s="386">
        <f t="shared" si="6"/>
        <v>0</v>
      </c>
      <c r="M224" s="410" t="s">
        <v>14</v>
      </c>
      <c r="N224" s="394">
        <f t="shared" si="7"/>
        <v>0</v>
      </c>
      <c r="O224" s="395">
        <f t="shared" si="7"/>
        <v>0</v>
      </c>
      <c r="P224" s="399">
        <f t="shared" si="8"/>
        <v>0</v>
      </c>
      <c r="U224" s="94"/>
      <c r="V224" s="94"/>
      <c r="FO224"/>
      <c r="FP224"/>
    </row>
    <row r="225" spans="5:172" ht="14.4" thickBot="1" x14ac:dyDescent="0.25">
      <c r="E225" s="391" t="s">
        <v>97</v>
      </c>
      <c r="F225" s="392">
        <f>'１学期（拠点校指導教員）'!F212</f>
        <v>0</v>
      </c>
      <c r="G225" s="393">
        <f>'１学期（拠点校指導教員）'!G212</f>
        <v>0</v>
      </c>
      <c r="H225" s="386">
        <f t="shared" si="6"/>
        <v>0</v>
      </c>
      <c r="M225" s="410" t="s">
        <v>97</v>
      </c>
      <c r="N225" s="394">
        <f t="shared" si="7"/>
        <v>0</v>
      </c>
      <c r="O225" s="395">
        <f t="shared" si="7"/>
        <v>0</v>
      </c>
      <c r="P225" s="399">
        <f t="shared" si="8"/>
        <v>0</v>
      </c>
      <c r="R225" s="82"/>
      <c r="S225" s="81"/>
      <c r="U225" s="94"/>
      <c r="V225" s="94"/>
      <c r="FO225"/>
      <c r="FP225"/>
    </row>
    <row r="226" spans="5:172" ht="14.4" thickBot="1" x14ac:dyDescent="0.25">
      <c r="E226" s="391" t="s">
        <v>16</v>
      </c>
      <c r="F226" s="392">
        <f>'１学期（拠点校指導教員）'!F213</f>
        <v>0</v>
      </c>
      <c r="G226" s="393">
        <f>'１学期（拠点校指導教員）'!G213</f>
        <v>0</v>
      </c>
      <c r="H226" s="386">
        <f t="shared" si="6"/>
        <v>0</v>
      </c>
      <c r="M226" s="410" t="s">
        <v>16</v>
      </c>
      <c r="N226" s="394">
        <f t="shared" si="7"/>
        <v>0</v>
      </c>
      <c r="O226" s="395">
        <f t="shared" si="7"/>
        <v>0</v>
      </c>
      <c r="P226" s="399">
        <f t="shared" si="8"/>
        <v>0</v>
      </c>
      <c r="R226" s="82"/>
      <c r="S226" s="81"/>
      <c r="U226" s="94"/>
      <c r="V226" s="94"/>
      <c r="FO226"/>
      <c r="FP226"/>
    </row>
    <row r="227" spans="5:172" ht="22.2" thickBot="1" x14ac:dyDescent="0.25">
      <c r="E227" s="391" t="s">
        <v>17</v>
      </c>
      <c r="F227" s="392">
        <f>'１学期（拠点校指導教員）'!F214</f>
        <v>0</v>
      </c>
      <c r="G227" s="393">
        <f>'１学期（拠点校指導教員）'!G214</f>
        <v>0</v>
      </c>
      <c r="H227" s="386">
        <f t="shared" si="6"/>
        <v>0</v>
      </c>
      <c r="M227" s="410" t="s">
        <v>17</v>
      </c>
      <c r="N227" s="412">
        <f t="shared" si="7"/>
        <v>0</v>
      </c>
      <c r="O227" s="413">
        <f t="shared" si="7"/>
        <v>0</v>
      </c>
      <c r="P227" s="399">
        <f t="shared" si="8"/>
        <v>0</v>
      </c>
      <c r="R227" s="82"/>
      <c r="S227" s="81"/>
      <c r="U227" s="94"/>
      <c r="V227" s="94"/>
      <c r="FO227"/>
      <c r="FP227"/>
    </row>
    <row r="228" spans="5:172" ht="22.2" thickBot="1" x14ac:dyDescent="0.25">
      <c r="E228" s="391" t="s">
        <v>18</v>
      </c>
      <c r="F228" s="411">
        <f>'１学期（拠点校指導教員）'!F215</f>
        <v>0</v>
      </c>
      <c r="G228" s="393">
        <f>'１学期（拠点校指導教員）'!G215</f>
        <v>0</v>
      </c>
      <c r="H228" s="386">
        <f t="shared" si="6"/>
        <v>0</v>
      </c>
      <c r="M228" s="414" t="s">
        <v>18</v>
      </c>
      <c r="N228" s="415">
        <f t="shared" si="7"/>
        <v>0</v>
      </c>
      <c r="O228" s="416">
        <f t="shared" si="7"/>
        <v>0</v>
      </c>
      <c r="P228" s="404">
        <f t="shared" si="8"/>
        <v>0</v>
      </c>
      <c r="R228" s="82"/>
      <c r="S228" s="81"/>
      <c r="U228" s="94"/>
      <c r="V228" s="94"/>
      <c r="FO228"/>
      <c r="FP228"/>
    </row>
    <row r="229" spans="5:172" ht="15" thickTop="1" thickBot="1" x14ac:dyDescent="0.25">
      <c r="E229" s="405" t="s">
        <v>139</v>
      </c>
      <c r="F229" s="403">
        <f>SUM(F223:F228)</f>
        <v>0</v>
      </c>
      <c r="G229" s="398">
        <f>SUM(G223:G228)</f>
        <v>0</v>
      </c>
      <c r="H229" s="386">
        <f t="shared" si="6"/>
        <v>0</v>
      </c>
      <c r="M229" s="406" t="s">
        <v>139</v>
      </c>
      <c r="N229" s="407">
        <f>SUM(N223:N228)</f>
        <v>0</v>
      </c>
      <c r="O229" s="408">
        <f>SUM(O223:O228)</f>
        <v>0</v>
      </c>
      <c r="P229" s="409">
        <f t="shared" si="8"/>
        <v>0</v>
      </c>
      <c r="R229" s="82"/>
      <c r="S229" s="82"/>
      <c r="T229" s="81"/>
      <c r="V229" s="94"/>
      <c r="FP229"/>
    </row>
    <row r="230" spans="5:172" x14ac:dyDescent="0.2">
      <c r="F230" s="481"/>
      <c r="G230" s="481"/>
      <c r="H230" s="89"/>
    </row>
    <row r="233" spans="5:172" ht="13.8" thickBot="1" x14ac:dyDescent="0.25"/>
    <row r="234" spans="5:172" ht="15" thickBot="1" x14ac:dyDescent="0.25">
      <c r="E234" s="383" t="s">
        <v>140</v>
      </c>
      <c r="F234" s="384" t="s">
        <v>137</v>
      </c>
      <c r="G234" s="385" t="s">
        <v>132</v>
      </c>
      <c r="H234" s="386" t="s">
        <v>21</v>
      </c>
      <c r="M234" s="383" t="s">
        <v>141</v>
      </c>
      <c r="N234" s="384" t="s">
        <v>137</v>
      </c>
      <c r="O234" s="385" t="s">
        <v>132</v>
      </c>
      <c r="P234" s="386" t="s">
        <v>21</v>
      </c>
    </row>
    <row r="235" spans="5:172" ht="13.8" thickBot="1" x14ac:dyDescent="0.25">
      <c r="E235" s="391" t="s">
        <v>19</v>
      </c>
      <c r="F235" s="392">
        <f>'１学期（拠点校指導教員）'!F222</f>
        <v>0</v>
      </c>
      <c r="G235" s="393">
        <f>'１学期（拠点校指導教員）'!G222</f>
        <v>0</v>
      </c>
      <c r="H235" s="400">
        <f>SUM(F235:G235)</f>
        <v>0</v>
      </c>
      <c r="M235" s="391" t="s">
        <v>19</v>
      </c>
      <c r="N235" s="392">
        <f>'１学期（拠点校指導教員）'!N222</f>
        <v>0</v>
      </c>
      <c r="O235" s="393">
        <f>'１学期（拠点校指導教員）'!O222</f>
        <v>0</v>
      </c>
      <c r="P235" s="400">
        <f>SUM(N235:O235)</f>
        <v>0</v>
      </c>
    </row>
    <row r="236" spans="5:172" ht="13.8" thickBot="1" x14ac:dyDescent="0.25">
      <c r="E236" s="391" t="s">
        <v>13</v>
      </c>
      <c r="F236" s="392">
        <f>'１学期（拠点校指導教員）'!F223</f>
        <v>0</v>
      </c>
      <c r="G236" s="393">
        <f>'１学期（拠点校指導教員）'!G223</f>
        <v>0</v>
      </c>
      <c r="H236" s="386">
        <f>SUM(F236:G236)</f>
        <v>0</v>
      </c>
      <c r="M236" s="391" t="s">
        <v>13</v>
      </c>
      <c r="N236" s="392">
        <f>'１学期（拠点校指導教員）'!N223</f>
        <v>0</v>
      </c>
      <c r="O236" s="393">
        <f>'１学期（拠点校指導教員）'!O223</f>
        <v>0</v>
      </c>
      <c r="P236" s="386">
        <f>SUM(N236:O236)</f>
        <v>0</v>
      </c>
    </row>
    <row r="237" spans="5:172" ht="13.8" thickBot="1" x14ac:dyDescent="0.25">
      <c r="E237" s="391" t="s">
        <v>14</v>
      </c>
      <c r="F237" s="392">
        <f>'１学期（拠点校指導教員）'!F224</f>
        <v>0</v>
      </c>
      <c r="G237" s="393">
        <f>'１学期（拠点校指導教員）'!G224</f>
        <v>0</v>
      </c>
      <c r="H237" s="386">
        <f t="shared" ref="H237:H242" si="9">SUM(F237:G237)</f>
        <v>0</v>
      </c>
      <c r="M237" s="391" t="s">
        <v>14</v>
      </c>
      <c r="N237" s="392">
        <f>'１学期（拠点校指導教員）'!N224</f>
        <v>0</v>
      </c>
      <c r="O237" s="393">
        <f>'１学期（拠点校指導教員）'!O224</f>
        <v>0</v>
      </c>
      <c r="P237" s="386">
        <f t="shared" ref="P237:P242" si="10">SUM(N237:O237)</f>
        <v>0</v>
      </c>
    </row>
    <row r="238" spans="5:172" ht="13.8" thickBot="1" x14ac:dyDescent="0.25">
      <c r="E238" s="391" t="s">
        <v>97</v>
      </c>
      <c r="F238" s="392">
        <f>'１学期（拠点校指導教員）'!F225</f>
        <v>0</v>
      </c>
      <c r="G238" s="393">
        <f>'１学期（拠点校指導教員）'!G225</f>
        <v>0</v>
      </c>
      <c r="H238" s="386">
        <f t="shared" si="9"/>
        <v>0</v>
      </c>
      <c r="M238" s="391" t="s">
        <v>97</v>
      </c>
      <c r="N238" s="392">
        <f>'１学期（拠点校指導教員）'!N225</f>
        <v>0</v>
      </c>
      <c r="O238" s="393">
        <f>'１学期（拠点校指導教員）'!O225</f>
        <v>0</v>
      </c>
      <c r="P238" s="386">
        <f t="shared" si="10"/>
        <v>0</v>
      </c>
    </row>
    <row r="239" spans="5:172" ht="13.8" thickBot="1" x14ac:dyDescent="0.25">
      <c r="E239" s="391" t="s">
        <v>16</v>
      </c>
      <c r="F239" s="392">
        <f>'１学期（拠点校指導教員）'!F226</f>
        <v>0</v>
      </c>
      <c r="G239" s="393">
        <f>'１学期（拠点校指導教員）'!G226</f>
        <v>0</v>
      </c>
      <c r="H239" s="386">
        <f t="shared" si="9"/>
        <v>0</v>
      </c>
      <c r="M239" s="391" t="s">
        <v>16</v>
      </c>
      <c r="N239" s="417">
        <f>'１学期（拠点校指導教員）'!N226</f>
        <v>0</v>
      </c>
      <c r="O239" s="393">
        <f>'１学期（拠点校指導教員）'!O226</f>
        <v>0</v>
      </c>
      <c r="P239" s="386">
        <f t="shared" si="10"/>
        <v>0</v>
      </c>
    </row>
    <row r="240" spans="5:172" ht="22.2" thickBot="1" x14ac:dyDescent="0.25">
      <c r="E240" s="391" t="s">
        <v>17</v>
      </c>
      <c r="F240" s="411">
        <f>'１学期（拠点校指導教員）'!F227</f>
        <v>0</v>
      </c>
      <c r="G240" s="393">
        <f>'１学期（拠点校指導教員）'!G227</f>
        <v>0</v>
      </c>
      <c r="H240" s="386">
        <f t="shared" si="9"/>
        <v>0</v>
      </c>
      <c r="M240" s="391" t="s">
        <v>17</v>
      </c>
      <c r="N240" s="418">
        <f>'１学期（拠点校指導教員）'!N227</f>
        <v>0</v>
      </c>
      <c r="O240" s="393">
        <f>'１学期（拠点校指導教員）'!O227</f>
        <v>0</v>
      </c>
      <c r="P240" s="386">
        <f t="shared" si="10"/>
        <v>0</v>
      </c>
    </row>
    <row r="241" spans="5:16" ht="22.2" thickBot="1" x14ac:dyDescent="0.25">
      <c r="E241" s="391" t="s">
        <v>18</v>
      </c>
      <c r="F241" s="411">
        <f>'１学期（拠点校指導教員）'!F228</f>
        <v>0</v>
      </c>
      <c r="G241" s="393">
        <f>'１学期（拠点校指導教員）'!G228</f>
        <v>0</v>
      </c>
      <c r="H241" s="386">
        <f t="shared" si="9"/>
        <v>0</v>
      </c>
      <c r="M241" s="391" t="s">
        <v>18</v>
      </c>
      <c r="N241" s="411">
        <f>'１学期（拠点校指導教員）'!N228</f>
        <v>0</v>
      </c>
      <c r="O241" s="393">
        <f>'１学期（拠点校指導教員）'!O228</f>
        <v>0</v>
      </c>
      <c r="P241" s="386">
        <f t="shared" si="10"/>
        <v>0</v>
      </c>
    </row>
    <row r="242" spans="5:16" ht="13.8" thickBot="1" x14ac:dyDescent="0.25">
      <c r="E242" s="405" t="s">
        <v>139</v>
      </c>
      <c r="F242" s="397">
        <f>SUM(F236:F241)</f>
        <v>0</v>
      </c>
      <c r="G242" s="398">
        <f>SUM(G236:G241)</f>
        <v>0</v>
      </c>
      <c r="H242" s="386">
        <f t="shared" si="9"/>
        <v>0</v>
      </c>
      <c r="M242" s="405" t="s">
        <v>139</v>
      </c>
      <c r="N242" s="397">
        <f>SUM(N236:N241)</f>
        <v>0</v>
      </c>
      <c r="O242" s="398">
        <f>SUM(O236:O241)</f>
        <v>0</v>
      </c>
      <c r="P242" s="386">
        <f t="shared" si="10"/>
        <v>0</v>
      </c>
    </row>
  </sheetData>
  <mergeCells count="27">
    <mergeCell ref="F230:G230"/>
    <mergeCell ref="R206:S206"/>
    <mergeCell ref="V206:W206"/>
    <mergeCell ref="S208:U208"/>
    <mergeCell ref="W208:Y208"/>
    <mergeCell ref="C208:E208"/>
    <mergeCell ref="G208:I208"/>
    <mergeCell ref="K208:M208"/>
    <mergeCell ref="O208:Q208"/>
    <mergeCell ref="Z2:AB2"/>
    <mergeCell ref="R2:T2"/>
    <mergeCell ref="V2:X2"/>
    <mergeCell ref="B2:D2"/>
    <mergeCell ref="F2:H2"/>
    <mergeCell ref="J2:L2"/>
    <mergeCell ref="N2:P2"/>
    <mergeCell ref="B206:C206"/>
    <mergeCell ref="F206:G206"/>
    <mergeCell ref="J206:K206"/>
    <mergeCell ref="N206:O206"/>
    <mergeCell ref="B1:D1"/>
    <mergeCell ref="F1:H1"/>
    <mergeCell ref="J1:L1"/>
    <mergeCell ref="N1:P1"/>
    <mergeCell ref="Z1:AB1"/>
    <mergeCell ref="R1:T1"/>
    <mergeCell ref="V1:X1"/>
  </mergeCells>
  <phoneticPr fontId="1"/>
  <dataValidations count="2">
    <dataValidation type="list" allowBlank="1" showInputMessage="1" showErrorMessage="1" sqref="AB4:AB10 L4:L10 H191:H197 L191:L197 P191:P197 AB191:AB197 D191:D197 L180:L186 H158:H164 L114:L120 AB169:AB175 H147:H153 D180:D186 P136:P142 H136:H142 AB158:AB164 D169:D175 H114:H120 P92:P98 H4:H10 L15:L21 P147:P153 D158:D164 D136:D142 D4:D10 AB15:AB21 D59:D65 P4:P10 D15:D21 AB26:AB32 H15:H21 H26:H32 P15:P21 D26:D32 AB37:AB43 D48:D54 P169:P175 P158:P164 AB147:AB153 AB48:AB54 L26:L32 L37:L43 H37:H43 P26:P32 D37:D43 AB59:AB65 D147:D153 P37:P43 H48:H54 AB70:AB76 L59:L65 AB136:AB142 H59:H65 P48:P54 AB81:AB87 P114:P120 L92:L98 D103:D109 P103:P109 L81:L87 P81:P87 L48:L54 H70:H76 AB92:AB98 H92:H98 D81:D87 D92:D98 AB103:AB109 H103:H109 L103:L109 D125:D131 AB114:AB120 H81:H87 P180:P186 L125:L131 AB125:AB131 D70:D76 D114:D120 P70:P76 P59:P65 P125:P131 L158:L164 L70:L76 L136:L142 H125:H131 H169:H175 L169:L175 H180:H186 AB180:AB186 L147:L153 X4:X10 T191:T197 X191:X197 X180:X186 T158:T164 X114:X120 T147:T153 T136:T142 T114:T120 T4:T10 X15:X21 T15:T21 T26:T32 X26:X32 X37:X43 T37:T43 T48:T54 X59:X65 T59:T65 X92:X98 X81:X87 X48:X54 T70:T76 T92:T98 T103:T109 X103:X109 T81:T87 X125:X131 X158:X164 X70:X76 X136:X142 T125:T131 T169:T175 X169:X175 T180:T186 X147:X153" xr:uid="{00000000-0002-0000-0100-000000000000}">
      <formula1>研修内容</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D91 H91 L91 P91 T91 X91 D102 H102 L102 P102 T102 X102 D113 H113 L113 P113 T113 X113 D124 H124 L124 P124 T124 X124 D135 H135 L135 P135 T135 X135 D146 H146 L146 P146 T146 X146 D157 H157 L157 P157 T157 X157 D168 H168 L168 P168 T168 X168 D179 H179 L179 P179 T179 X179 D190 H190 L190 P190 T190 X190" xr:uid="{B9D32D12-DEEC-4975-A561-95A1D934D4B9}">
      <formula1>"○"</formula1>
    </dataValidation>
  </dataValidations>
  <pageMargins left="0.82677165354330717" right="0.23622047244094491" top="0.74803149606299213" bottom="0.74803149606299213" header="0.31496062992125984" footer="0.31496062992125984"/>
  <pageSetup paperSize="8"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297A-14F6-4D34-8A08-5B7F3B03ADBF}">
  <sheetPr>
    <tabColor rgb="FFCCFFFF"/>
  </sheetPr>
  <dimension ref="A1:FX242"/>
  <sheetViews>
    <sheetView zoomScale="80" zoomScaleNormal="80" zoomScaleSheetLayoutView="100" workbookViewId="0">
      <pane xSplit="1" ySplit="1" topLeftCell="B4" activePane="bottomRight" state="frozen"/>
      <selection activeCell="D4" sqref="D4"/>
      <selection pane="topRight" activeCell="D4" sqref="D4"/>
      <selection pane="bottomLeft" activeCell="D4" sqref="D4"/>
      <selection pane="bottomRight" activeCell="T194" sqref="T194"/>
    </sheetView>
  </sheetViews>
  <sheetFormatPr defaultRowHeight="13.2" x14ac:dyDescent="0.2"/>
  <cols>
    <col min="1" max="1" width="6.88671875" customWidth="1"/>
    <col min="2" max="4" width="5" customWidth="1"/>
    <col min="5" max="5" width="15.6640625" customWidth="1"/>
    <col min="6" max="8" width="5" customWidth="1"/>
    <col min="9" max="9" width="15.6640625" customWidth="1"/>
    <col min="10" max="12" width="5" customWidth="1"/>
    <col min="13" max="13" width="15.6640625" customWidth="1"/>
    <col min="14" max="16" width="5" customWidth="1"/>
    <col min="17" max="17" width="15.6640625" customWidth="1"/>
    <col min="18" max="20" width="5" customWidth="1"/>
    <col min="21" max="21" width="16.109375" customWidth="1"/>
    <col min="22" max="22" width="5" customWidth="1"/>
    <col min="23" max="24" width="5" style="94" customWidth="1"/>
    <col min="25" max="25" width="15.77734375" style="94" customWidth="1"/>
    <col min="26" max="28" width="5" style="94" customWidth="1"/>
    <col min="29" max="29" width="15.77734375" style="94" customWidth="1"/>
    <col min="30" max="172" width="8.77734375" style="94"/>
  </cols>
  <sheetData>
    <row r="1" spans="1:180" ht="14.25" customHeight="1" thickTop="1" x14ac:dyDescent="0.2">
      <c r="A1" s="85" t="s">
        <v>33</v>
      </c>
      <c r="B1" s="453" t="str">
        <f>'１学期（校内指導教員）'!B1:D1</f>
        <v>山梨　太郎</v>
      </c>
      <c r="C1" s="454"/>
      <c r="D1" s="455"/>
      <c r="E1" s="19" t="str">
        <f>'１学期（校内指導教員）'!E1</f>
        <v>月曜日</v>
      </c>
      <c r="F1" s="456" t="str">
        <f>'１学期（校内指導教員）'!F1:H1</f>
        <v>甲州　花子</v>
      </c>
      <c r="G1" s="457"/>
      <c r="H1" s="458"/>
      <c r="I1" s="32" t="s">
        <v>111</v>
      </c>
      <c r="J1" s="459" t="str">
        <f>'１学期（校内指導教員）'!J1:L1</f>
        <v>笛吹　次郎</v>
      </c>
      <c r="K1" s="460"/>
      <c r="L1" s="461"/>
      <c r="M1" s="273" t="s">
        <v>111</v>
      </c>
      <c r="N1" s="462" t="str">
        <f>'１学期（校内指導教員）'!N1:P1</f>
        <v>吉田　三郎</v>
      </c>
      <c r="O1" s="463"/>
      <c r="P1" s="464"/>
      <c r="Q1" s="34" t="s">
        <v>111</v>
      </c>
      <c r="R1" s="468" t="str">
        <f>'１学期（校内指導教員）'!R1:T1</f>
        <v>富士　さくら</v>
      </c>
      <c r="S1" s="469"/>
      <c r="T1" s="470"/>
      <c r="U1" s="275" t="s">
        <v>111</v>
      </c>
      <c r="V1" s="471" t="str">
        <f>'１学期（校内指導教員）'!V1:X1</f>
        <v>大月　四郎</v>
      </c>
      <c r="W1" s="472"/>
      <c r="X1" s="473"/>
      <c r="Y1" s="285" t="s">
        <v>111</v>
      </c>
      <c r="Z1" s="482"/>
      <c r="AA1" s="483"/>
      <c r="AB1" s="484"/>
      <c r="AC1" s="3" t="s">
        <v>7</v>
      </c>
      <c r="AD1" s="85"/>
      <c r="FQ1" s="94"/>
      <c r="FR1" s="94"/>
      <c r="FS1" s="94"/>
      <c r="FT1" s="94"/>
      <c r="FU1" s="94"/>
      <c r="FV1" s="94"/>
      <c r="FW1" s="94"/>
      <c r="FX1" s="94"/>
    </row>
    <row r="2" spans="1:180" ht="14.25" customHeight="1" x14ac:dyDescent="0.2">
      <c r="A2" s="86"/>
      <c r="B2" s="432" t="str">
        <f>'１学期（校内指導教員）'!B2:D2</f>
        <v>山梨中</v>
      </c>
      <c r="C2" s="433"/>
      <c r="D2" s="434"/>
      <c r="E2" s="18" t="s">
        <v>112</v>
      </c>
      <c r="F2" s="435" t="str">
        <f>'１学期（校内指導教員）'!F2:H2</f>
        <v>山梨中</v>
      </c>
      <c r="G2" s="436"/>
      <c r="H2" s="437"/>
      <c r="I2" s="29" t="s">
        <v>112</v>
      </c>
      <c r="J2" s="438" t="str">
        <f>'１学期（校内指導教員）'!J2:L2</f>
        <v>笛吹中</v>
      </c>
      <c r="K2" s="439"/>
      <c r="L2" s="440"/>
      <c r="M2" s="274" t="s">
        <v>112</v>
      </c>
      <c r="N2" s="441" t="str">
        <f>'１学期（校内指導教員）'!N2:P2</f>
        <v>笛吹中</v>
      </c>
      <c r="O2" s="442"/>
      <c r="P2" s="443"/>
      <c r="Q2" s="33" t="s">
        <v>112</v>
      </c>
      <c r="R2" s="447" t="str">
        <f>'１学期（校内指導教員）'!R2:T2</f>
        <v>富士中</v>
      </c>
      <c r="S2" s="448"/>
      <c r="T2" s="449"/>
      <c r="U2" s="276" t="s">
        <v>112</v>
      </c>
      <c r="V2" s="450" t="str">
        <f>'１学期（校内指導教員）'!V2:X2</f>
        <v>大月中</v>
      </c>
      <c r="W2" s="451"/>
      <c r="X2" s="452"/>
      <c r="Y2" s="286" t="s">
        <v>112</v>
      </c>
      <c r="Z2" s="444" t="str">
        <f>'１学期（校内指導教員）'!Z2:AB2</f>
        <v>○○学校</v>
      </c>
      <c r="AA2" s="445"/>
      <c r="AB2" s="446"/>
      <c r="AC2" s="4">
        <v>45529</v>
      </c>
      <c r="AD2" s="86"/>
      <c r="FQ2" s="94"/>
      <c r="FR2" s="94"/>
      <c r="FS2" s="94"/>
      <c r="FT2" s="94"/>
      <c r="FU2" s="94"/>
      <c r="FV2" s="94"/>
      <c r="FW2" s="94"/>
      <c r="FX2" s="94"/>
    </row>
    <row r="3" spans="1:180" ht="14.25" customHeight="1" x14ac:dyDescent="0.2">
      <c r="A3" s="91" t="s">
        <v>10</v>
      </c>
      <c r="B3" s="5" t="s">
        <v>0</v>
      </c>
      <c r="C3" s="1" t="s">
        <v>1</v>
      </c>
      <c r="D3" s="191"/>
      <c r="E3" s="6" t="s">
        <v>2</v>
      </c>
      <c r="F3" s="25" t="s">
        <v>0</v>
      </c>
      <c r="G3" s="1" t="s">
        <v>1</v>
      </c>
      <c r="H3" s="191"/>
      <c r="I3" s="2" t="s">
        <v>2</v>
      </c>
      <c r="J3" s="5" t="s">
        <v>0</v>
      </c>
      <c r="K3" s="1" t="s">
        <v>1</v>
      </c>
      <c r="L3" s="191"/>
      <c r="M3" s="6" t="s">
        <v>2</v>
      </c>
      <c r="N3" s="25" t="s">
        <v>0</v>
      </c>
      <c r="O3" s="1" t="s">
        <v>1</v>
      </c>
      <c r="P3" s="191"/>
      <c r="Q3" s="2" t="s">
        <v>2</v>
      </c>
      <c r="R3" s="5" t="s">
        <v>0</v>
      </c>
      <c r="S3" s="1" t="s">
        <v>1</v>
      </c>
      <c r="T3" s="258"/>
      <c r="U3" s="2"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7"/>
      <c r="F4" s="25"/>
      <c r="G4" s="1"/>
      <c r="H4" s="2"/>
      <c r="I4" s="30"/>
      <c r="J4" s="5"/>
      <c r="K4" s="1"/>
      <c r="L4" s="2"/>
      <c r="M4" s="7"/>
      <c r="N4" s="25"/>
      <c r="O4" s="1"/>
      <c r="P4" s="2"/>
      <c r="Q4" s="30"/>
      <c r="R4" s="5"/>
      <c r="S4" s="1"/>
      <c r="T4" s="1"/>
      <c r="U4" s="30"/>
      <c r="V4" s="5"/>
      <c r="W4" s="1"/>
      <c r="X4" s="2"/>
      <c r="Y4" s="7"/>
      <c r="Z4" s="5"/>
      <c r="AA4" s="1"/>
      <c r="AB4" s="2"/>
      <c r="AC4" s="6"/>
      <c r="AD4" s="91">
        <v>1</v>
      </c>
      <c r="FQ4" s="94"/>
      <c r="FR4" s="94"/>
      <c r="FS4" s="94"/>
      <c r="FT4" s="94"/>
      <c r="FU4" s="94"/>
      <c r="FV4" s="94"/>
      <c r="FW4" s="94"/>
      <c r="FX4" s="94"/>
    </row>
    <row r="5" spans="1:180" s="15" customFormat="1" ht="30" customHeight="1" x14ac:dyDescent="0.2">
      <c r="A5" s="92">
        <v>2</v>
      </c>
      <c r="B5" s="11"/>
      <c r="C5" s="12"/>
      <c r="D5" s="10"/>
      <c r="E5" s="14"/>
      <c r="F5" s="26"/>
      <c r="G5" s="12"/>
      <c r="H5" s="10"/>
      <c r="I5" s="31"/>
      <c r="J5" s="11"/>
      <c r="K5" s="12"/>
      <c r="L5" s="10"/>
      <c r="M5" s="14"/>
      <c r="N5" s="26"/>
      <c r="O5" s="12"/>
      <c r="P5" s="10"/>
      <c r="Q5" s="31"/>
      <c r="R5" s="11"/>
      <c r="S5" s="12"/>
      <c r="T5" s="12"/>
      <c r="U5" s="31"/>
      <c r="V5" s="11"/>
      <c r="W5" s="12"/>
      <c r="X5" s="10"/>
      <c r="Y5" s="14"/>
      <c r="Z5" s="11"/>
      <c r="AA5" s="12"/>
      <c r="AB5" s="10"/>
      <c r="AC5" s="13"/>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7"/>
      <c r="F6" s="25"/>
      <c r="G6" s="1"/>
      <c r="H6" s="2"/>
      <c r="I6" s="7"/>
      <c r="J6" s="5"/>
      <c r="K6" s="1"/>
      <c r="L6" s="2"/>
      <c r="M6" s="7"/>
      <c r="N6" s="25"/>
      <c r="O6" s="1"/>
      <c r="P6" s="2"/>
      <c r="Q6" s="30"/>
      <c r="R6" s="5"/>
      <c r="S6" s="1"/>
      <c r="T6" s="1"/>
      <c r="U6" s="7"/>
      <c r="V6" s="5"/>
      <c r="W6" s="1"/>
      <c r="X6" s="2"/>
      <c r="Y6" s="7"/>
      <c r="Z6" s="5"/>
      <c r="AA6" s="1"/>
      <c r="AB6" s="2"/>
      <c r="AC6" s="7"/>
      <c r="AD6" s="91">
        <v>3</v>
      </c>
      <c r="FQ6" s="94"/>
      <c r="FR6" s="94"/>
      <c r="FS6" s="94"/>
      <c r="FT6" s="94"/>
      <c r="FU6" s="94"/>
      <c r="FV6" s="94"/>
      <c r="FW6" s="94"/>
      <c r="FX6" s="94"/>
    </row>
    <row r="7" spans="1:180" s="15" customFormat="1" ht="30" customHeight="1" x14ac:dyDescent="0.2">
      <c r="A7" s="92">
        <v>4</v>
      </c>
      <c r="B7" s="11"/>
      <c r="C7" s="12"/>
      <c r="D7" s="10"/>
      <c r="E7" s="14"/>
      <c r="F7" s="26"/>
      <c r="G7" s="12"/>
      <c r="H7" s="10"/>
      <c r="I7" s="31"/>
      <c r="J7" s="11"/>
      <c r="K7" s="12"/>
      <c r="L7" s="10"/>
      <c r="M7" s="14"/>
      <c r="N7" s="26"/>
      <c r="O7" s="12"/>
      <c r="P7" s="10"/>
      <c r="Q7" s="31"/>
      <c r="R7" s="11"/>
      <c r="S7" s="12"/>
      <c r="T7" s="12"/>
      <c r="U7" s="31"/>
      <c r="V7" s="11"/>
      <c r="W7" s="12"/>
      <c r="X7" s="10"/>
      <c r="Y7" s="14"/>
      <c r="Z7" s="11"/>
      <c r="AA7" s="12"/>
      <c r="AB7" s="10"/>
      <c r="AC7" s="13"/>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7"/>
      <c r="F8" s="25"/>
      <c r="G8" s="1"/>
      <c r="H8" s="2"/>
      <c r="I8" s="150"/>
      <c r="J8" s="5"/>
      <c r="K8" s="1"/>
      <c r="L8" s="2"/>
      <c r="M8" s="7"/>
      <c r="N8" s="25"/>
      <c r="O8" s="1"/>
      <c r="P8" s="2"/>
      <c r="Q8" s="157"/>
      <c r="R8" s="5"/>
      <c r="S8" s="1"/>
      <c r="T8" s="1"/>
      <c r="U8" s="150"/>
      <c r="V8" s="5"/>
      <c r="W8" s="1"/>
      <c r="X8" s="2"/>
      <c r="Y8" s="7"/>
      <c r="Z8" s="5"/>
      <c r="AA8" s="1"/>
      <c r="AB8" s="2"/>
      <c r="AC8" s="7"/>
      <c r="AD8" s="91">
        <v>5</v>
      </c>
      <c r="FQ8" s="94"/>
      <c r="FR8" s="94"/>
      <c r="FS8" s="94"/>
      <c r="FT8" s="94"/>
      <c r="FU8" s="94"/>
      <c r="FV8" s="94"/>
      <c r="FW8" s="94"/>
      <c r="FX8" s="94"/>
    </row>
    <row r="9" spans="1:180" s="15" customFormat="1" ht="30" customHeight="1" x14ac:dyDescent="0.2">
      <c r="A9" s="92">
        <v>6</v>
      </c>
      <c r="B9" s="11"/>
      <c r="C9" s="12"/>
      <c r="D9" s="10"/>
      <c r="E9" s="13"/>
      <c r="F9" s="26"/>
      <c r="G9" s="12"/>
      <c r="H9" s="10"/>
      <c r="I9" s="31"/>
      <c r="J9" s="11"/>
      <c r="K9" s="12"/>
      <c r="L9" s="10"/>
      <c r="M9" s="14"/>
      <c r="N9" s="26"/>
      <c r="O9" s="12"/>
      <c r="P9" s="10"/>
      <c r="Q9" s="31"/>
      <c r="R9" s="11"/>
      <c r="S9" s="12"/>
      <c r="T9" s="12"/>
      <c r="U9" s="31"/>
      <c r="V9" s="11"/>
      <c r="W9" s="12"/>
      <c r="X9" s="10"/>
      <c r="Y9" s="14"/>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35"/>
      <c r="C10" s="36"/>
      <c r="D10" s="41"/>
      <c r="E10" s="37"/>
      <c r="F10" s="38"/>
      <c r="G10" s="36"/>
      <c r="H10" s="41"/>
      <c r="I10" s="37"/>
      <c r="J10" s="35"/>
      <c r="K10" s="36"/>
      <c r="L10" s="41"/>
      <c r="M10" s="37"/>
      <c r="N10" s="38"/>
      <c r="O10" s="36"/>
      <c r="P10" s="41"/>
      <c r="Q10" s="39"/>
      <c r="R10" s="35"/>
      <c r="S10" s="36"/>
      <c r="T10" s="36"/>
      <c r="U10" s="37"/>
      <c r="V10" s="35"/>
      <c r="W10" s="36"/>
      <c r="X10" s="41"/>
      <c r="Y10" s="37"/>
      <c r="Z10" s="35"/>
      <c r="AA10" s="36"/>
      <c r="AB10" s="41"/>
      <c r="AC10" s="40"/>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51"/>
      <c r="R11" s="42">
        <f>SUM(R4:R10)</f>
        <v>0</v>
      </c>
      <c r="S11" s="43">
        <f>SUM(S4:S10)</f>
        <v>0</v>
      </c>
      <c r="T11" s="43"/>
      <c r="U11" s="51"/>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32</v>
      </c>
      <c r="B12" s="16" t="str">
        <f>$B$1</f>
        <v>山梨　太郎</v>
      </c>
      <c r="C12" s="17"/>
      <c r="D12" s="17"/>
      <c r="E12" s="45" t="str">
        <f>E1</f>
        <v>月曜日</v>
      </c>
      <c r="F12" s="46" t="str">
        <f>F1</f>
        <v>甲州　花子</v>
      </c>
      <c r="G12" s="46"/>
      <c r="H12" s="46"/>
      <c r="I12" s="47" t="str">
        <f>I1</f>
        <v>〇曜日</v>
      </c>
      <c r="J12" s="277" t="str">
        <f>J1</f>
        <v>笛吹　次郎</v>
      </c>
      <c r="K12" s="278"/>
      <c r="L12" s="278"/>
      <c r="M12" s="279" t="str">
        <f>M1</f>
        <v>〇曜日</v>
      </c>
      <c r="N12" s="49" t="str">
        <f>N1</f>
        <v>吉田　三郎</v>
      </c>
      <c r="O12" s="49"/>
      <c r="P12" s="49"/>
      <c r="Q12" s="50" t="str">
        <f>Q1</f>
        <v>〇曜日</v>
      </c>
      <c r="R12" s="332" t="str">
        <f>R1</f>
        <v>富士　さくら</v>
      </c>
      <c r="S12" s="280"/>
      <c r="T12" s="333"/>
      <c r="U12" s="281" t="str">
        <f>U1</f>
        <v>〇曜日</v>
      </c>
      <c r="V12" s="282" t="str">
        <f>V1</f>
        <v>大月　四郎</v>
      </c>
      <c r="W12" s="283"/>
      <c r="X12" s="283"/>
      <c r="Y12" s="284" t="str">
        <f>Y1</f>
        <v>〇曜日</v>
      </c>
      <c r="Z12" s="48"/>
      <c r="AA12"/>
      <c r="AB12"/>
      <c r="AC12" s="28" t="s">
        <v>7</v>
      </c>
      <c r="AD12" s="86"/>
      <c r="FQ12" s="94"/>
      <c r="FR12" s="94"/>
      <c r="FS12" s="94"/>
      <c r="FT12" s="94"/>
      <c r="FU12" s="94"/>
      <c r="FV12" s="94"/>
      <c r="FW12" s="94"/>
      <c r="FX12" s="94"/>
    </row>
    <row r="13" spans="1:180" ht="14.25" customHeight="1" x14ac:dyDescent="0.2">
      <c r="A13" s="86"/>
      <c r="B13" s="21" t="str">
        <f>B2</f>
        <v>山梨中</v>
      </c>
      <c r="C13" s="22"/>
      <c r="D13" s="22"/>
      <c r="E13" s="4" t="e">
        <f>E2+7</f>
        <v>#VALUE!</v>
      </c>
      <c r="F13" s="23" t="str">
        <f>F2</f>
        <v>山梨中</v>
      </c>
      <c r="G13" s="23"/>
      <c r="H13" s="23"/>
      <c r="I13" s="4" t="e">
        <f>I2+7</f>
        <v>#VALUE!</v>
      </c>
      <c r="J13" s="24" t="str">
        <f>J2</f>
        <v>笛吹中</v>
      </c>
      <c r="K13" s="23"/>
      <c r="L13" s="23"/>
      <c r="M13" s="4" t="e">
        <f>M2+7</f>
        <v>#VALUE!</v>
      </c>
      <c r="N13" s="23" t="str">
        <f>N2</f>
        <v>笛吹中</v>
      </c>
      <c r="O13" s="23"/>
      <c r="P13" s="23"/>
      <c r="Q13" s="165" t="e">
        <f>Q2+7</f>
        <v>#VALUE!</v>
      </c>
      <c r="R13" s="256" t="str">
        <f>R2</f>
        <v>富士中</v>
      </c>
      <c r="S13" s="23"/>
      <c r="T13" s="257"/>
      <c r="U13" s="4" t="e">
        <f>U2+7</f>
        <v>#VALUE!</v>
      </c>
      <c r="V13" s="24" t="str">
        <f>V2</f>
        <v>大月中</v>
      </c>
      <c r="W13" s="23"/>
      <c r="X13" s="23"/>
      <c r="Y13" s="4" t="e">
        <f>Y2+7</f>
        <v>#VALUE!</v>
      </c>
      <c r="Z13" s="24" t="str">
        <f>Z2</f>
        <v>○○学校</v>
      </c>
      <c r="AA13" s="23"/>
      <c r="AB13" s="23"/>
      <c r="AC13" s="4">
        <f>AC2+7</f>
        <v>45536</v>
      </c>
      <c r="AD13" s="86"/>
      <c r="FQ13" s="94"/>
      <c r="FR13" s="94"/>
      <c r="FS13" s="94"/>
      <c r="FT13" s="94"/>
      <c r="FU13" s="94"/>
      <c r="FV13" s="94"/>
      <c r="FW13" s="94"/>
      <c r="FX13" s="94"/>
    </row>
    <row r="14" spans="1:180" x14ac:dyDescent="0.2">
      <c r="A14" s="91" t="s">
        <v>10</v>
      </c>
      <c r="B14" s="5" t="s">
        <v>0</v>
      </c>
      <c r="C14" s="1" t="s">
        <v>1</v>
      </c>
      <c r="D14" s="191" t="s">
        <v>49</v>
      </c>
      <c r="E14" s="6" t="s">
        <v>2</v>
      </c>
      <c r="F14" s="25" t="s">
        <v>0</v>
      </c>
      <c r="G14" s="1" t="s">
        <v>1</v>
      </c>
      <c r="H14" s="191" t="s">
        <v>49</v>
      </c>
      <c r="I14" s="2" t="s">
        <v>2</v>
      </c>
      <c r="J14" s="5" t="s">
        <v>0</v>
      </c>
      <c r="K14" s="1" t="s">
        <v>1</v>
      </c>
      <c r="L14" s="191" t="s">
        <v>49</v>
      </c>
      <c r="M14" s="6" t="s">
        <v>2</v>
      </c>
      <c r="N14" s="25" t="s">
        <v>0</v>
      </c>
      <c r="O14" s="1" t="s">
        <v>1</v>
      </c>
      <c r="P14" s="191" t="s">
        <v>49</v>
      </c>
      <c r="Q14" s="2" t="s">
        <v>2</v>
      </c>
      <c r="R14" s="5" t="s">
        <v>0</v>
      </c>
      <c r="S14" s="1" t="s">
        <v>1</v>
      </c>
      <c r="T14" s="357" t="s">
        <v>49</v>
      </c>
      <c r="U14" s="2" t="s">
        <v>2</v>
      </c>
      <c r="V14" s="5" t="s">
        <v>0</v>
      </c>
      <c r="W14" s="1" t="s">
        <v>1</v>
      </c>
      <c r="X14" s="191" t="s">
        <v>49</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7"/>
      <c r="F15" s="25"/>
      <c r="G15" s="1"/>
      <c r="H15" s="2"/>
      <c r="I15" s="30"/>
      <c r="J15" s="5"/>
      <c r="K15" s="1"/>
      <c r="L15" s="2"/>
      <c r="M15" s="7"/>
      <c r="N15" s="25"/>
      <c r="O15" s="1"/>
      <c r="P15" s="2"/>
      <c r="Q15" s="30"/>
      <c r="R15" s="5"/>
      <c r="S15" s="1"/>
      <c r="T15" s="1"/>
      <c r="U15" s="30"/>
      <c r="V15" s="5"/>
      <c r="W15" s="1"/>
      <c r="X15" s="2"/>
      <c r="Y15" s="7"/>
      <c r="Z15" s="5"/>
      <c r="AA15" s="1"/>
      <c r="AB15" s="2"/>
      <c r="AC15" s="7"/>
      <c r="AD15" s="91">
        <v>1</v>
      </c>
      <c r="FQ15" s="94"/>
      <c r="FR15" s="94"/>
      <c r="FS15" s="94"/>
      <c r="FT15" s="94"/>
      <c r="FU15" s="94"/>
      <c r="FV15" s="94"/>
      <c r="FW15" s="94"/>
      <c r="FX15" s="94"/>
    </row>
    <row r="16" spans="1:180" s="15" customFormat="1" ht="30" customHeight="1" x14ac:dyDescent="0.2">
      <c r="A16" s="92">
        <v>2</v>
      </c>
      <c r="B16" s="11"/>
      <c r="C16" s="12"/>
      <c r="D16" s="10"/>
      <c r="E16" s="14"/>
      <c r="F16" s="26"/>
      <c r="G16" s="12"/>
      <c r="H16" s="10"/>
      <c r="I16" s="31"/>
      <c r="J16" s="11"/>
      <c r="K16" s="12"/>
      <c r="L16" s="10"/>
      <c r="M16" s="14"/>
      <c r="N16" s="26"/>
      <c r="O16" s="12"/>
      <c r="P16" s="10"/>
      <c r="Q16" s="31"/>
      <c r="R16" s="11"/>
      <c r="S16" s="12"/>
      <c r="T16" s="12"/>
      <c r="U16" s="31"/>
      <c r="V16" s="11"/>
      <c r="W16" s="12"/>
      <c r="X16" s="10"/>
      <c r="Y16" s="14"/>
      <c r="Z16" s="11"/>
      <c r="AA16" s="12"/>
      <c r="AB16" s="10"/>
      <c r="AC16" s="14"/>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30"/>
      <c r="R17" s="5"/>
      <c r="S17" s="1"/>
      <c r="T17" s="1"/>
      <c r="U17" s="7"/>
      <c r="V17" s="5"/>
      <c r="W17" s="1"/>
      <c r="X17" s="2"/>
      <c r="Y17" s="7"/>
      <c r="Z17" s="5"/>
      <c r="AA17" s="1"/>
      <c r="AB17" s="2"/>
      <c r="AC17" s="6"/>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151"/>
      <c r="J18" s="11"/>
      <c r="K18" s="12"/>
      <c r="L18" s="10"/>
      <c r="M18" s="14"/>
      <c r="N18" s="26"/>
      <c r="O18" s="12"/>
      <c r="P18" s="10"/>
      <c r="Q18" s="254"/>
      <c r="R18" s="11"/>
      <c r="S18" s="12"/>
      <c r="T18" s="12"/>
      <c r="U18" s="151"/>
      <c r="V18" s="11"/>
      <c r="W18" s="12"/>
      <c r="X18" s="10"/>
      <c r="Y18" s="14"/>
      <c r="Z18" s="11"/>
      <c r="AA18" s="10"/>
      <c r="AB18" s="10"/>
      <c r="AC18" s="14"/>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158"/>
      <c r="F19" s="25"/>
      <c r="G19" s="1"/>
      <c r="H19" s="2"/>
      <c r="I19" s="148"/>
      <c r="J19" s="5"/>
      <c r="K19" s="1"/>
      <c r="L19" s="2"/>
      <c r="M19" s="7"/>
      <c r="N19" s="152"/>
      <c r="O19" s="153"/>
      <c r="P19" s="154"/>
      <c r="Q19" s="155"/>
      <c r="R19" s="5"/>
      <c r="S19" s="1"/>
      <c r="T19" s="1"/>
      <c r="U19" s="148"/>
      <c r="V19" s="5"/>
      <c r="W19" s="1"/>
      <c r="X19" s="2"/>
      <c r="Y19" s="7"/>
      <c r="Z19" s="5"/>
      <c r="AA19" s="1"/>
      <c r="AB19" s="2"/>
      <c r="AC19" s="6"/>
      <c r="AD19" s="91">
        <v>5</v>
      </c>
      <c r="FQ19" s="94"/>
      <c r="FR19" s="94"/>
      <c r="FS19" s="94"/>
      <c r="FT19" s="94"/>
      <c r="FU19" s="94"/>
      <c r="FV19" s="94"/>
      <c r="FW19" s="94"/>
      <c r="FX19" s="94"/>
    </row>
    <row r="20" spans="1:180" s="15" customFormat="1" ht="30" customHeight="1" x14ac:dyDescent="0.2">
      <c r="A20" s="92">
        <v>6</v>
      </c>
      <c r="B20" s="11"/>
      <c r="C20" s="12"/>
      <c r="D20" s="10"/>
      <c r="E20" s="14"/>
      <c r="F20" s="26"/>
      <c r="G20" s="12"/>
      <c r="H20" s="10"/>
      <c r="I20" s="31"/>
      <c r="J20" s="11"/>
      <c r="K20" s="12"/>
      <c r="L20" s="10"/>
      <c r="M20" s="14"/>
      <c r="N20" s="26"/>
      <c r="O20" s="12"/>
      <c r="P20" s="10"/>
      <c r="Q20" s="31"/>
      <c r="R20" s="11"/>
      <c r="S20" s="12"/>
      <c r="T20" s="12"/>
      <c r="U20" s="31"/>
      <c r="V20" s="11"/>
      <c r="W20" s="12"/>
      <c r="X20" s="10"/>
      <c r="Y20" s="14"/>
      <c r="Z20" s="11"/>
      <c r="AA20" s="12"/>
      <c r="AB20" s="10"/>
      <c r="AC20" s="14"/>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9"/>
      <c r="R21" s="35"/>
      <c r="S21" s="36"/>
      <c r="T21" s="36"/>
      <c r="U21" s="37"/>
      <c r="V21" s="35"/>
      <c r="W21" s="36"/>
      <c r="X21" s="41"/>
      <c r="Y21" s="37"/>
      <c r="Z21" s="35"/>
      <c r="AA21" s="36"/>
      <c r="AB21" s="41"/>
      <c r="AC21" s="40"/>
      <c r="AD21" s="91" t="s">
        <v>8</v>
      </c>
      <c r="FQ21" s="94"/>
      <c r="FR21" s="94"/>
      <c r="FS21" s="94"/>
      <c r="FT21" s="94"/>
      <c r="FU21" s="94"/>
      <c r="FV21" s="94"/>
      <c r="FW21" s="94"/>
      <c r="FX21" s="94"/>
    </row>
    <row r="22" spans="1:180" ht="14.25" customHeight="1" thickTop="1" thickBot="1" x14ac:dyDescent="0.25">
      <c r="A22" s="86" t="s">
        <v>9</v>
      </c>
      <c r="B22" s="27">
        <f>SUM(B15:B21)</f>
        <v>0</v>
      </c>
      <c r="C22" s="8">
        <f>SUM(C15:C21)</f>
        <v>0</v>
      </c>
      <c r="D22" s="20"/>
      <c r="E22" s="28"/>
      <c r="F22" s="9">
        <f>SUM(F15:F21)</f>
        <v>0</v>
      </c>
      <c r="G22" s="8">
        <f>SUM(G15:G21)</f>
        <v>0</v>
      </c>
      <c r="H22" s="20"/>
      <c r="I22" s="20"/>
      <c r="J22" s="27">
        <f>SUM(J15:J21)</f>
        <v>0</v>
      </c>
      <c r="K22" s="8">
        <f>SUM(K15:K21)</f>
        <v>0</v>
      </c>
      <c r="L22" s="20"/>
      <c r="M22" s="28"/>
      <c r="N22" s="9">
        <f>SUM(N15:N21)</f>
        <v>0</v>
      </c>
      <c r="O22" s="8">
        <f>SUM(O15:O21)</f>
        <v>0</v>
      </c>
      <c r="P22" s="20"/>
      <c r="Q22" s="20"/>
      <c r="R22" s="27">
        <f>SUM(R15:R21)</f>
        <v>0</v>
      </c>
      <c r="S22" s="8">
        <f>SUM(S15:S21)</f>
        <v>0</v>
      </c>
      <c r="T22" s="8"/>
      <c r="U22" s="20"/>
      <c r="V22" s="27">
        <f>SUM(V15:V21)</f>
        <v>0</v>
      </c>
      <c r="W22" s="8">
        <f>SUM(W15:W21)</f>
        <v>0</v>
      </c>
      <c r="X22" s="20"/>
      <c r="Y22" s="28"/>
      <c r="Z22" s="27">
        <f>SUM(Z15:Z21)</f>
        <v>0</v>
      </c>
      <c r="AA22" s="8">
        <f>SUM(AA15:AA21)</f>
        <v>0</v>
      </c>
      <c r="AB22" s="20"/>
      <c r="AC22" s="28"/>
      <c r="AD22" s="86" t="s">
        <v>9</v>
      </c>
      <c r="FQ22" s="94"/>
      <c r="FR22" s="94"/>
      <c r="FS22" s="94"/>
      <c r="FT22" s="94"/>
      <c r="FU22" s="94"/>
      <c r="FV22" s="94"/>
      <c r="FW22" s="94"/>
      <c r="FX22" s="94"/>
    </row>
    <row r="23" spans="1:180" ht="14.25" customHeight="1" thickTop="1" x14ac:dyDescent="0.2">
      <c r="A23" s="85" t="s">
        <v>34</v>
      </c>
      <c r="B23" s="126" t="str">
        <f>$B$1</f>
        <v>山梨　太郎</v>
      </c>
      <c r="C23" s="127"/>
      <c r="D23" s="127"/>
      <c r="E23" s="19" t="str">
        <f>E12</f>
        <v>月曜日</v>
      </c>
      <c r="F23" s="53" t="str">
        <f>F12</f>
        <v>甲州　花子</v>
      </c>
      <c r="G23" s="53"/>
      <c r="H23" s="53"/>
      <c r="I23" s="32" t="str">
        <f>I12</f>
        <v>〇曜日</v>
      </c>
      <c r="J23" s="287" t="str">
        <f>J12</f>
        <v>笛吹　次郎</v>
      </c>
      <c r="K23" s="288"/>
      <c r="L23" s="288"/>
      <c r="M23" s="273" t="str">
        <f>M12</f>
        <v>〇曜日</v>
      </c>
      <c r="N23" s="128" t="str">
        <f>N12</f>
        <v>吉田　三郎</v>
      </c>
      <c r="O23" s="128"/>
      <c r="P23" s="128"/>
      <c r="Q23" s="34" t="str">
        <f>Q12</f>
        <v>〇曜日</v>
      </c>
      <c r="R23" s="292" t="str">
        <f>R12</f>
        <v>富士　さくら</v>
      </c>
      <c r="S23" s="289"/>
      <c r="T23" s="334"/>
      <c r="U23" s="275" t="str">
        <f>U12</f>
        <v>〇曜日</v>
      </c>
      <c r="V23" s="290" t="str">
        <f>V12</f>
        <v>大月　四郎</v>
      </c>
      <c r="W23" s="291"/>
      <c r="X23" s="291"/>
      <c r="Y23" s="285" t="str">
        <f>Y12</f>
        <v>〇曜日</v>
      </c>
      <c r="Z23" s="160"/>
      <c r="AA23" s="161"/>
      <c r="AB23" s="161"/>
      <c r="AC23" s="162" t="s">
        <v>7</v>
      </c>
      <c r="AD23" s="85"/>
      <c r="FQ23" s="94"/>
      <c r="FR23" s="94"/>
      <c r="FS23" s="94"/>
      <c r="FT23" s="94"/>
      <c r="FU23" s="94"/>
      <c r="FV23" s="94"/>
      <c r="FW23" s="94"/>
      <c r="FX23" s="94"/>
    </row>
    <row r="24" spans="1:180" ht="14.25" customHeight="1" x14ac:dyDescent="0.2">
      <c r="A24" s="86"/>
      <c r="B24" s="21" t="str">
        <f>B13</f>
        <v>山梨中</v>
      </c>
      <c r="C24" s="22"/>
      <c r="D24" s="22"/>
      <c r="E24" s="4" t="e">
        <f>E13+7</f>
        <v>#VALUE!</v>
      </c>
      <c r="F24" s="23" t="str">
        <f>F13</f>
        <v>山梨中</v>
      </c>
      <c r="G24" s="23"/>
      <c r="H24" s="23"/>
      <c r="I24" s="4" t="e">
        <f>I13+7</f>
        <v>#VALUE!</v>
      </c>
      <c r="J24" s="24" t="str">
        <f>J13</f>
        <v>笛吹中</v>
      </c>
      <c r="K24" s="23"/>
      <c r="L24" s="23"/>
      <c r="M24" s="4" t="e">
        <f>M13+7</f>
        <v>#VALUE!</v>
      </c>
      <c r="N24" s="23" t="str">
        <f>N13</f>
        <v>笛吹中</v>
      </c>
      <c r="O24" s="23"/>
      <c r="P24" s="23"/>
      <c r="Q24" s="165" t="e">
        <f>Q13+7</f>
        <v>#VALUE!</v>
      </c>
      <c r="R24" s="256" t="str">
        <f>R13</f>
        <v>富士中</v>
      </c>
      <c r="S24" s="23"/>
      <c r="T24" s="257"/>
      <c r="U24" s="4" t="e">
        <f>U13+7</f>
        <v>#VALUE!</v>
      </c>
      <c r="V24" s="24" t="str">
        <f>V13</f>
        <v>大月中</v>
      </c>
      <c r="W24" s="23"/>
      <c r="X24" s="23"/>
      <c r="Y24" s="4" t="e">
        <f>Y13+7</f>
        <v>#VALUE!</v>
      </c>
      <c r="Z24" s="24" t="str">
        <f>Z2</f>
        <v>○○学校</v>
      </c>
      <c r="AA24" s="23"/>
      <c r="AB24" s="23"/>
      <c r="AC24" s="4">
        <f>AC13+7</f>
        <v>45543</v>
      </c>
      <c r="AD24" s="86"/>
      <c r="FQ24" s="94"/>
      <c r="FR24" s="94"/>
      <c r="FS24" s="94"/>
      <c r="FT24" s="94"/>
      <c r="FU24" s="94"/>
      <c r="FV24" s="94"/>
      <c r="FW24" s="94"/>
      <c r="FX24" s="94"/>
    </row>
    <row r="25" spans="1:180" ht="14.25" customHeight="1" x14ac:dyDescent="0.2">
      <c r="A25" s="91" t="s">
        <v>10</v>
      </c>
      <c r="B25" s="5" t="s">
        <v>0</v>
      </c>
      <c r="C25" s="1" t="s">
        <v>1</v>
      </c>
      <c r="D25" s="191" t="s">
        <v>49</v>
      </c>
      <c r="E25" s="6" t="s">
        <v>2</v>
      </c>
      <c r="F25" s="25" t="s">
        <v>0</v>
      </c>
      <c r="G25" s="1" t="s">
        <v>1</v>
      </c>
      <c r="H25" s="191" t="s">
        <v>49</v>
      </c>
      <c r="I25" s="2" t="s">
        <v>2</v>
      </c>
      <c r="J25" s="5" t="s">
        <v>0</v>
      </c>
      <c r="K25" s="1" t="s">
        <v>1</v>
      </c>
      <c r="L25" s="191" t="s">
        <v>49</v>
      </c>
      <c r="M25" s="6" t="s">
        <v>2</v>
      </c>
      <c r="N25" s="25" t="s">
        <v>0</v>
      </c>
      <c r="O25" s="1" t="s">
        <v>1</v>
      </c>
      <c r="P25" s="191" t="s">
        <v>49</v>
      </c>
      <c r="Q25" s="2" t="s">
        <v>2</v>
      </c>
      <c r="R25" s="5" t="s">
        <v>0</v>
      </c>
      <c r="S25" s="1" t="s">
        <v>1</v>
      </c>
      <c r="T25" s="357" t="s">
        <v>49</v>
      </c>
      <c r="U25" s="2" t="s">
        <v>2</v>
      </c>
      <c r="V25" s="5" t="s">
        <v>0</v>
      </c>
      <c r="W25" s="1" t="s">
        <v>1</v>
      </c>
      <c r="X25" s="191" t="s">
        <v>49</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5"/>
      <c r="G26" s="1"/>
      <c r="H26" s="2"/>
      <c r="I26" s="7"/>
      <c r="J26" s="5"/>
      <c r="K26" s="1"/>
      <c r="L26" s="2"/>
      <c r="M26" s="7"/>
      <c r="N26" s="25"/>
      <c r="O26" s="1"/>
      <c r="P26" s="2"/>
      <c r="Q26" s="30"/>
      <c r="R26" s="5"/>
      <c r="S26" s="1"/>
      <c r="T26" s="1"/>
      <c r="U26" s="7"/>
      <c r="V26" s="5"/>
      <c r="W26" s="1"/>
      <c r="X26" s="2"/>
      <c r="Y26" s="7"/>
      <c r="Z26" s="5"/>
      <c r="AA26" s="1"/>
      <c r="AB26" s="1"/>
      <c r="AC26" s="7"/>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31"/>
      <c r="R27" s="11"/>
      <c r="S27" s="12"/>
      <c r="T27" s="12"/>
      <c r="U27" s="31"/>
      <c r="V27" s="11"/>
      <c r="W27" s="12"/>
      <c r="X27" s="10"/>
      <c r="Y27" s="14"/>
      <c r="Z27" s="11"/>
      <c r="AA27" s="12"/>
      <c r="AB27" s="12"/>
      <c r="AC27" s="14"/>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30"/>
      <c r="R28" s="5"/>
      <c r="S28" s="1"/>
      <c r="T28" s="1"/>
      <c r="U28" s="7"/>
      <c r="V28" s="5"/>
      <c r="W28" s="1"/>
      <c r="X28" s="2"/>
      <c r="Y28" s="7"/>
      <c r="Z28" s="5"/>
      <c r="AA28" s="1"/>
      <c r="AB28" s="1"/>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31"/>
      <c r="R29" s="11"/>
      <c r="S29" s="12"/>
      <c r="T29" s="12"/>
      <c r="U29" s="31"/>
      <c r="V29" s="11"/>
      <c r="W29" s="12"/>
      <c r="X29" s="10"/>
      <c r="Y29" s="14"/>
      <c r="Z29" s="11"/>
      <c r="AA29" s="12"/>
      <c r="AB29" s="12"/>
      <c r="AC29" s="14"/>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7"/>
      <c r="J30" s="5"/>
      <c r="K30" s="1"/>
      <c r="L30" s="2"/>
      <c r="M30" s="7"/>
      <c r="N30" s="152"/>
      <c r="O30" s="153"/>
      <c r="P30" s="154"/>
      <c r="Q30" s="155"/>
      <c r="R30" s="5"/>
      <c r="S30" s="1"/>
      <c r="T30" s="1"/>
      <c r="U30" s="7"/>
      <c r="V30" s="5"/>
      <c r="W30" s="1"/>
      <c r="X30" s="2"/>
      <c r="Y30" s="7"/>
      <c r="Z30" s="5"/>
      <c r="AA30" s="1"/>
      <c r="AB30" s="1"/>
      <c r="AC30" s="7"/>
      <c r="AD30" s="91">
        <v>5</v>
      </c>
      <c r="FQ30" s="94"/>
      <c r="FR30" s="94"/>
      <c r="FS30" s="94"/>
      <c r="FT30" s="94"/>
      <c r="FU30" s="94"/>
      <c r="FV30" s="94"/>
      <c r="FW30" s="94"/>
      <c r="FX30" s="94"/>
    </row>
    <row r="31" spans="1:180" s="15" customFormat="1" ht="30" customHeight="1" x14ac:dyDescent="0.2">
      <c r="A31" s="92">
        <v>6</v>
      </c>
      <c r="B31" s="11"/>
      <c r="C31" s="12"/>
      <c r="D31" s="10"/>
      <c r="E31" s="13"/>
      <c r="F31" s="26"/>
      <c r="G31" s="12"/>
      <c r="H31" s="10"/>
      <c r="I31" s="31"/>
      <c r="J31" s="11"/>
      <c r="K31" s="12"/>
      <c r="L31" s="10"/>
      <c r="M31" s="13"/>
      <c r="N31" s="26"/>
      <c r="O31" s="12"/>
      <c r="P31" s="10"/>
      <c r="Q31" s="31"/>
      <c r="R31" s="11"/>
      <c r="S31" s="12"/>
      <c r="T31" s="12"/>
      <c r="U31" s="31"/>
      <c r="V31" s="11"/>
      <c r="W31" s="12"/>
      <c r="X31" s="10"/>
      <c r="Y31" s="13"/>
      <c r="Z31" s="11"/>
      <c r="AA31" s="12"/>
      <c r="AB31" s="12"/>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5"/>
      <c r="G32" s="36"/>
      <c r="H32" s="41"/>
      <c r="I32" s="37"/>
      <c r="J32" s="35"/>
      <c r="K32" s="36"/>
      <c r="L32" s="41"/>
      <c r="M32" s="37"/>
      <c r="N32" s="38"/>
      <c r="O32" s="36"/>
      <c r="P32" s="41"/>
      <c r="Q32" s="39"/>
      <c r="R32" s="35"/>
      <c r="S32" s="36"/>
      <c r="T32" s="36"/>
      <c r="U32" s="37"/>
      <c r="V32" s="35"/>
      <c r="W32" s="36"/>
      <c r="X32" s="41"/>
      <c r="Y32" s="37"/>
      <c r="Z32" s="35"/>
      <c r="AA32" s="36"/>
      <c r="AB32" s="36"/>
      <c r="AC32" s="37"/>
      <c r="AD32" s="91" t="s">
        <v>8</v>
      </c>
      <c r="FQ32" s="94"/>
      <c r="FR32" s="94"/>
      <c r="FS32" s="94"/>
      <c r="FT32" s="94"/>
      <c r="FU32" s="94"/>
      <c r="FV32" s="94"/>
      <c r="FW32" s="94"/>
      <c r="FX32" s="94"/>
    </row>
    <row r="33" spans="1:180" ht="15" customHeight="1" thickTop="1" thickBot="1" x14ac:dyDescent="0.25">
      <c r="A33" s="87" t="s">
        <v>9</v>
      </c>
      <c r="B33" s="42">
        <f>SUM(B26:B32)</f>
        <v>0</v>
      </c>
      <c r="C33" s="43">
        <f>SUM(C26:C32)</f>
        <v>0</v>
      </c>
      <c r="D33" s="51"/>
      <c r="E33" s="44"/>
      <c r="F33" s="52">
        <f>SUM(F26:F32)</f>
        <v>0</v>
      </c>
      <c r="G33" s="43">
        <f>SUM(G26:G32)</f>
        <v>0</v>
      </c>
      <c r="H33" s="51"/>
      <c r="I33" s="51"/>
      <c r="J33" s="42">
        <f>SUM(J26:J32)</f>
        <v>0</v>
      </c>
      <c r="K33" s="43">
        <f>SUM(K26:K32)</f>
        <v>0</v>
      </c>
      <c r="L33" s="51"/>
      <c r="M33" s="44"/>
      <c r="N33" s="52">
        <f>SUM(N26:N32)</f>
        <v>0</v>
      </c>
      <c r="O33" s="43">
        <f>SUM(O26:O32)</f>
        <v>0</v>
      </c>
      <c r="P33" s="51"/>
      <c r="Q33" s="51"/>
      <c r="R33" s="42">
        <f>SUM(R26:R32)</f>
        <v>0</v>
      </c>
      <c r="S33" s="43">
        <f>SUM(S26:S32)</f>
        <v>0</v>
      </c>
      <c r="T33" s="43"/>
      <c r="U33" s="51"/>
      <c r="V33" s="42">
        <f>SUM(V26:V32)</f>
        <v>0</v>
      </c>
      <c r="W33" s="43">
        <f>SUM(W26:W32)</f>
        <v>0</v>
      </c>
      <c r="X33" s="51"/>
      <c r="Y33" s="44"/>
      <c r="Z33" s="42">
        <f>SUM(Z26:Z32)</f>
        <v>0</v>
      </c>
      <c r="AA33" s="43">
        <f>SUM(AA26:AA32)</f>
        <v>0</v>
      </c>
      <c r="AB33" s="51"/>
      <c r="AC33" s="44"/>
      <c r="AD33" s="87" t="s">
        <v>9</v>
      </c>
      <c r="FQ33" s="94"/>
      <c r="FR33" s="94"/>
      <c r="FS33" s="94"/>
      <c r="FT33" s="94"/>
      <c r="FU33" s="94"/>
      <c r="FV33" s="94"/>
      <c r="FW33" s="94"/>
      <c r="FX33" s="94"/>
    </row>
    <row r="34" spans="1:180" ht="15" customHeight="1" thickTop="1" x14ac:dyDescent="0.2">
      <c r="A34" s="85" t="s">
        <v>35</v>
      </c>
      <c r="B34" s="16" t="str">
        <f>$B$1</f>
        <v>山梨　太郎</v>
      </c>
      <c r="C34" s="17"/>
      <c r="D34" s="17"/>
      <c r="E34" s="45" t="str">
        <f>E23</f>
        <v>月曜日</v>
      </c>
      <c r="F34" s="46" t="str">
        <f>F23</f>
        <v>甲州　花子</v>
      </c>
      <c r="G34" s="46"/>
      <c r="H34" s="46"/>
      <c r="I34" s="47" t="str">
        <f>I23</f>
        <v>〇曜日</v>
      </c>
      <c r="J34" s="277" t="str">
        <f>J23</f>
        <v>笛吹　次郎</v>
      </c>
      <c r="K34" s="278"/>
      <c r="L34" s="278"/>
      <c r="M34" s="279" t="str">
        <f>M23</f>
        <v>〇曜日</v>
      </c>
      <c r="N34" s="49" t="str">
        <f>N23</f>
        <v>吉田　三郎</v>
      </c>
      <c r="O34" s="49"/>
      <c r="P34" s="49"/>
      <c r="Q34" s="50" t="str">
        <f>Q23</f>
        <v>〇曜日</v>
      </c>
      <c r="R34" s="332" t="str">
        <f>R23</f>
        <v>富士　さくら</v>
      </c>
      <c r="S34" s="280"/>
      <c r="T34" s="333"/>
      <c r="U34" s="281" t="str">
        <f>U23</f>
        <v>〇曜日</v>
      </c>
      <c r="V34" s="282" t="str">
        <f>V23</f>
        <v>大月　四郎</v>
      </c>
      <c r="W34" s="283"/>
      <c r="X34" s="283"/>
      <c r="Y34" s="284" t="str">
        <f>Y23</f>
        <v>〇曜日</v>
      </c>
      <c r="Z34" s="48"/>
      <c r="AA34"/>
      <c r="AB34"/>
      <c r="AC34" s="28" t="s">
        <v>7</v>
      </c>
      <c r="AD34" s="86"/>
      <c r="FQ34" s="94"/>
      <c r="FR34" s="94"/>
      <c r="FS34" s="94"/>
      <c r="FT34" s="94"/>
      <c r="FU34" s="94"/>
      <c r="FV34" s="94"/>
      <c r="FW34" s="94"/>
      <c r="FX34" s="94"/>
    </row>
    <row r="35" spans="1:180" ht="14.25" customHeight="1" x14ac:dyDescent="0.2">
      <c r="A35" s="86"/>
      <c r="B35" s="21" t="str">
        <f>B24</f>
        <v>山梨中</v>
      </c>
      <c r="C35" s="22"/>
      <c r="D35" s="22"/>
      <c r="E35" s="4" t="e">
        <f>E24+7</f>
        <v>#VALUE!</v>
      </c>
      <c r="F35" s="23" t="str">
        <f>F24</f>
        <v>山梨中</v>
      </c>
      <c r="G35" s="23"/>
      <c r="H35" s="23"/>
      <c r="I35" s="4" t="e">
        <f>I24+7</f>
        <v>#VALUE!</v>
      </c>
      <c r="J35" s="24" t="str">
        <f>J24</f>
        <v>笛吹中</v>
      </c>
      <c r="K35" s="23"/>
      <c r="L35" s="23"/>
      <c r="M35" s="4" t="e">
        <f>M24+7</f>
        <v>#VALUE!</v>
      </c>
      <c r="N35" s="23" t="str">
        <f>N24</f>
        <v>笛吹中</v>
      </c>
      <c r="O35" s="23"/>
      <c r="P35" s="23"/>
      <c r="Q35" s="165" t="e">
        <f>Q24+7</f>
        <v>#VALUE!</v>
      </c>
      <c r="R35" s="256" t="str">
        <f>R24</f>
        <v>富士中</v>
      </c>
      <c r="S35" s="23"/>
      <c r="T35" s="257"/>
      <c r="U35" s="4" t="e">
        <f>U24+7</f>
        <v>#VALUE!</v>
      </c>
      <c r="V35" s="24" t="str">
        <f>V24</f>
        <v>大月中</v>
      </c>
      <c r="W35" s="23"/>
      <c r="X35" s="23"/>
      <c r="Y35" s="4" t="e">
        <f>Y24+7</f>
        <v>#VALUE!</v>
      </c>
      <c r="Z35" s="24" t="str">
        <f>Z2</f>
        <v>○○学校</v>
      </c>
      <c r="AA35" s="23"/>
      <c r="AB35" s="23"/>
      <c r="AC35" s="4">
        <f>AC24+7</f>
        <v>45550</v>
      </c>
      <c r="AD35" s="86"/>
      <c r="FQ35" s="94"/>
      <c r="FR35" s="94"/>
      <c r="FS35" s="94"/>
      <c r="FT35" s="94"/>
      <c r="FU35" s="94"/>
      <c r="FV35" s="94"/>
      <c r="FW35" s="94"/>
      <c r="FX35" s="94"/>
    </row>
    <row r="36" spans="1:180" ht="15" customHeight="1" x14ac:dyDescent="0.2">
      <c r="A36" s="91" t="s">
        <v>10</v>
      </c>
      <c r="B36" s="5" t="s">
        <v>0</v>
      </c>
      <c r="C36" s="1" t="s">
        <v>1</v>
      </c>
      <c r="D36" s="191" t="s">
        <v>49</v>
      </c>
      <c r="E36" s="6" t="s">
        <v>2</v>
      </c>
      <c r="F36" s="25" t="s">
        <v>0</v>
      </c>
      <c r="G36" s="1" t="s">
        <v>1</v>
      </c>
      <c r="H36" s="191" t="s">
        <v>49</v>
      </c>
      <c r="I36" s="2" t="s">
        <v>2</v>
      </c>
      <c r="J36" s="5" t="s">
        <v>0</v>
      </c>
      <c r="K36" s="1" t="s">
        <v>1</v>
      </c>
      <c r="L36" s="191" t="s">
        <v>49</v>
      </c>
      <c r="M36" s="6" t="s">
        <v>2</v>
      </c>
      <c r="N36" s="25" t="s">
        <v>0</v>
      </c>
      <c r="O36" s="1" t="s">
        <v>1</v>
      </c>
      <c r="P36" s="191" t="s">
        <v>49</v>
      </c>
      <c r="Q36" s="2" t="s">
        <v>2</v>
      </c>
      <c r="R36" s="5" t="s">
        <v>0</v>
      </c>
      <c r="S36" s="1" t="s">
        <v>1</v>
      </c>
      <c r="T36" s="357" t="s">
        <v>49</v>
      </c>
      <c r="U36" s="2"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2"/>
      <c r="E37" s="7"/>
      <c r="F37" s="25"/>
      <c r="G37" s="1"/>
      <c r="H37" s="2"/>
      <c r="I37" s="30"/>
      <c r="J37" s="5"/>
      <c r="K37" s="1"/>
      <c r="L37" s="2"/>
      <c r="M37" s="7"/>
      <c r="N37" s="25"/>
      <c r="O37" s="1"/>
      <c r="P37" s="2"/>
      <c r="Q37" s="30"/>
      <c r="R37" s="5"/>
      <c r="S37" s="1"/>
      <c r="T37" s="1"/>
      <c r="U37" s="30"/>
      <c r="V37" s="5"/>
      <c r="W37" s="1"/>
      <c r="X37" s="2"/>
      <c r="Y37" s="7"/>
      <c r="Z37" s="5"/>
      <c r="AA37" s="1"/>
      <c r="AB37" s="1"/>
      <c r="AC37" s="7"/>
      <c r="AD37" s="91">
        <v>1</v>
      </c>
      <c r="FQ37" s="94"/>
      <c r="FR37" s="94"/>
      <c r="FS37" s="94"/>
      <c r="FT37" s="94"/>
      <c r="FU37" s="94"/>
      <c r="FV37" s="94"/>
      <c r="FW37" s="94"/>
      <c r="FX37" s="94"/>
    </row>
    <row r="38" spans="1:180" s="15" customFormat="1" ht="30" customHeight="1" x14ac:dyDescent="0.2">
      <c r="A38" s="92">
        <v>2</v>
      </c>
      <c r="B38" s="11"/>
      <c r="C38" s="12"/>
      <c r="D38" s="10"/>
      <c r="E38" s="14"/>
      <c r="F38" s="26"/>
      <c r="G38" s="12"/>
      <c r="H38" s="10"/>
      <c r="I38" s="31"/>
      <c r="J38" s="11"/>
      <c r="K38" s="12"/>
      <c r="L38" s="10"/>
      <c r="M38" s="14"/>
      <c r="N38" s="26"/>
      <c r="O38" s="12"/>
      <c r="P38" s="10"/>
      <c r="Q38" s="31"/>
      <c r="R38" s="11"/>
      <c r="S38" s="12"/>
      <c r="T38" s="12"/>
      <c r="U38" s="31"/>
      <c r="V38" s="11"/>
      <c r="W38" s="12"/>
      <c r="X38" s="10"/>
      <c r="Y38" s="14"/>
      <c r="Z38" s="11"/>
      <c r="AA38" s="12"/>
      <c r="AB38" s="12"/>
      <c r="AC38" s="13"/>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2"/>
      <c r="E39" s="7"/>
      <c r="F39" s="25"/>
      <c r="G39" s="1"/>
      <c r="H39" s="2"/>
      <c r="I39" s="7"/>
      <c r="J39" s="5"/>
      <c r="K39" s="1"/>
      <c r="L39" s="2"/>
      <c r="M39" s="7"/>
      <c r="N39" s="25"/>
      <c r="O39" s="1"/>
      <c r="P39" s="2"/>
      <c r="Q39" s="30"/>
      <c r="R39" s="5"/>
      <c r="S39" s="1"/>
      <c r="T39" s="1"/>
      <c r="U39" s="7"/>
      <c r="V39" s="5"/>
      <c r="W39" s="1"/>
      <c r="X39" s="2"/>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0"/>
      <c r="E40" s="14"/>
      <c r="F40" s="26"/>
      <c r="G40" s="12"/>
      <c r="H40" s="10"/>
      <c r="I40" s="31"/>
      <c r="J40" s="11"/>
      <c r="K40" s="12"/>
      <c r="L40" s="10"/>
      <c r="M40" s="14"/>
      <c r="N40" s="26"/>
      <c r="O40" s="12"/>
      <c r="P40" s="10"/>
      <c r="Q40" s="31"/>
      <c r="R40" s="11"/>
      <c r="S40" s="12"/>
      <c r="T40" s="12"/>
      <c r="U40" s="31"/>
      <c r="V40" s="11"/>
      <c r="W40" s="12"/>
      <c r="X40" s="10"/>
      <c r="Y40" s="14"/>
      <c r="Z40" s="11"/>
      <c r="AA40" s="12"/>
      <c r="AB40" s="12"/>
      <c r="AC40" s="13"/>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2"/>
      <c r="E41" s="7"/>
      <c r="F41" s="25"/>
      <c r="G41" s="1"/>
      <c r="H41" s="2"/>
      <c r="I41" s="150"/>
      <c r="J41" s="5"/>
      <c r="K41" s="1"/>
      <c r="L41" s="2"/>
      <c r="M41" s="7"/>
      <c r="N41" s="25"/>
      <c r="O41" s="1"/>
      <c r="P41" s="2"/>
      <c r="Q41" s="157"/>
      <c r="R41" s="5"/>
      <c r="S41" s="1"/>
      <c r="T41" s="1"/>
      <c r="U41" s="150"/>
      <c r="V41" s="5"/>
      <c r="W41" s="1"/>
      <c r="X41" s="2"/>
      <c r="Y41" s="7"/>
      <c r="Z41" s="5"/>
      <c r="AA41" s="1"/>
      <c r="AB41" s="1"/>
      <c r="AC41" s="7"/>
      <c r="AD41" s="91">
        <v>5</v>
      </c>
      <c r="FQ41" s="94"/>
      <c r="FR41" s="94"/>
      <c r="FS41" s="94"/>
      <c r="FT41" s="94"/>
      <c r="FU41" s="94"/>
      <c r="FV41" s="94"/>
      <c r="FW41" s="94"/>
      <c r="FX41" s="94"/>
    </row>
    <row r="42" spans="1:180" s="15" customFormat="1" ht="30" customHeight="1" x14ac:dyDescent="0.2">
      <c r="A42" s="92">
        <v>6</v>
      </c>
      <c r="B42" s="11"/>
      <c r="C42" s="12"/>
      <c r="D42" s="10"/>
      <c r="E42" s="13"/>
      <c r="F42" s="26"/>
      <c r="G42" s="12"/>
      <c r="H42" s="10"/>
      <c r="I42" s="31"/>
      <c r="J42" s="11"/>
      <c r="K42" s="12"/>
      <c r="L42" s="10"/>
      <c r="M42" s="14"/>
      <c r="N42" s="26"/>
      <c r="O42" s="12"/>
      <c r="P42" s="10"/>
      <c r="Q42" s="156"/>
      <c r="R42" s="11"/>
      <c r="S42" s="12"/>
      <c r="T42" s="12"/>
      <c r="U42" s="31"/>
      <c r="V42" s="11"/>
      <c r="W42" s="12"/>
      <c r="X42" s="10"/>
      <c r="Y42" s="14"/>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41"/>
      <c r="E43" s="37"/>
      <c r="F43" s="38"/>
      <c r="G43" s="36"/>
      <c r="H43" s="41"/>
      <c r="I43" s="37"/>
      <c r="J43" s="35"/>
      <c r="K43" s="36"/>
      <c r="L43" s="41"/>
      <c r="M43" s="37"/>
      <c r="N43" s="38"/>
      <c r="O43" s="36"/>
      <c r="P43" s="41"/>
      <c r="Q43" s="39"/>
      <c r="R43" s="35"/>
      <c r="S43" s="36"/>
      <c r="T43" s="36"/>
      <c r="U43" s="37"/>
      <c r="V43" s="35"/>
      <c r="W43" s="36"/>
      <c r="X43" s="41"/>
      <c r="Y43" s="37"/>
      <c r="Z43" s="35"/>
      <c r="AA43" s="36"/>
      <c r="AB43" s="36"/>
      <c r="AC43" s="40"/>
      <c r="AD43" s="91" t="s">
        <v>8</v>
      </c>
      <c r="FQ43" s="94"/>
      <c r="FR43" s="94"/>
      <c r="FS43" s="94"/>
      <c r="FT43" s="94"/>
      <c r="FU43" s="94"/>
      <c r="FV43" s="94"/>
      <c r="FW43" s="94"/>
      <c r="FX43" s="94"/>
    </row>
    <row r="44" spans="1:180" ht="13.5" customHeight="1" thickTop="1" thickBot="1" x14ac:dyDescent="0.25">
      <c r="A44" s="87" t="s">
        <v>9</v>
      </c>
      <c r="B44" s="42">
        <f>SUM(B37:B43)</f>
        <v>0</v>
      </c>
      <c r="C44" s="43">
        <f>SUM(C37:C43)</f>
        <v>0</v>
      </c>
      <c r="D44" s="51"/>
      <c r="E44" s="44" t="s">
        <v>54</v>
      </c>
      <c r="F44" s="52">
        <f>SUM(F37:F43)</f>
        <v>0</v>
      </c>
      <c r="G44" s="43">
        <f>SUM(G37:G43)</f>
        <v>0</v>
      </c>
      <c r="H44" s="51"/>
      <c r="I44" s="51"/>
      <c r="J44" s="42">
        <f>SUM(J37:J43)</f>
        <v>0</v>
      </c>
      <c r="K44" s="43">
        <f>SUM(K37:K43)</f>
        <v>0</v>
      </c>
      <c r="L44" s="51"/>
      <c r="M44" s="44"/>
      <c r="N44" s="52">
        <f>SUM(N37:N43)</f>
        <v>0</v>
      </c>
      <c r="O44" s="43">
        <f>SUM(O37:O43)</f>
        <v>0</v>
      </c>
      <c r="P44" s="51"/>
      <c r="Q44" s="51"/>
      <c r="R44" s="42">
        <f>SUM(R37:R43)</f>
        <v>0</v>
      </c>
      <c r="S44" s="43">
        <f>SUM(S37:S43)</f>
        <v>0</v>
      </c>
      <c r="T44" s="43"/>
      <c r="U44" s="51"/>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4.25" customHeight="1" thickTop="1" x14ac:dyDescent="0.2">
      <c r="A45" s="85" t="s">
        <v>36</v>
      </c>
      <c r="B45" s="16" t="str">
        <f>$B$1</f>
        <v>山梨　太郎</v>
      </c>
      <c r="C45" s="17"/>
      <c r="D45" s="17"/>
      <c r="E45" s="45" t="str">
        <f>E34</f>
        <v>月曜日</v>
      </c>
      <c r="F45" s="46" t="str">
        <f>F34</f>
        <v>甲州　花子</v>
      </c>
      <c r="G45" s="46"/>
      <c r="H45" s="46"/>
      <c r="I45" s="47" t="str">
        <f>I34</f>
        <v>〇曜日</v>
      </c>
      <c r="J45" s="277" t="str">
        <f>J34</f>
        <v>笛吹　次郎</v>
      </c>
      <c r="K45" s="278"/>
      <c r="L45" s="278"/>
      <c r="M45" s="279" t="str">
        <f>M34</f>
        <v>〇曜日</v>
      </c>
      <c r="N45" s="49" t="str">
        <f>N34</f>
        <v>吉田　三郎</v>
      </c>
      <c r="O45" s="49"/>
      <c r="P45" s="49"/>
      <c r="Q45" s="50" t="str">
        <f>Q34</f>
        <v>〇曜日</v>
      </c>
      <c r="R45" s="332" t="str">
        <f>R34</f>
        <v>富士　さくら</v>
      </c>
      <c r="S45" s="280"/>
      <c r="T45" s="333"/>
      <c r="U45" s="281" t="str">
        <f>U34</f>
        <v>〇曜日</v>
      </c>
      <c r="V45" s="282" t="str">
        <f>V34</f>
        <v>大月　四郎</v>
      </c>
      <c r="W45" s="283"/>
      <c r="X45" s="283"/>
      <c r="Y45" s="284" t="str">
        <f>Y34</f>
        <v>〇曜日</v>
      </c>
      <c r="Z45" s="68"/>
      <c r="AA45" s="69"/>
      <c r="AB45" s="69"/>
      <c r="AC45" s="3" t="s">
        <v>7</v>
      </c>
      <c r="AD45" s="85"/>
      <c r="FQ45" s="94"/>
      <c r="FR45" s="94"/>
      <c r="FS45" s="94"/>
      <c r="FT45" s="94"/>
      <c r="FU45" s="94"/>
      <c r="FV45" s="94"/>
      <c r="FW45" s="94"/>
      <c r="FX45" s="94"/>
    </row>
    <row r="46" spans="1:180" ht="14.25" customHeight="1" x14ac:dyDescent="0.2">
      <c r="A46" s="86"/>
      <c r="B46" s="21" t="str">
        <f>B35</f>
        <v>山梨中</v>
      </c>
      <c r="C46" s="22"/>
      <c r="D46" s="22"/>
      <c r="E46" s="4" t="e">
        <f>E35+7</f>
        <v>#VALUE!</v>
      </c>
      <c r="F46" s="23" t="str">
        <f>F35</f>
        <v>山梨中</v>
      </c>
      <c r="G46" s="23"/>
      <c r="H46" s="23"/>
      <c r="I46" s="4" t="e">
        <f>I35+7</f>
        <v>#VALUE!</v>
      </c>
      <c r="J46" s="24" t="str">
        <f>J35</f>
        <v>笛吹中</v>
      </c>
      <c r="K46" s="23"/>
      <c r="L46" s="23"/>
      <c r="M46" s="4" t="e">
        <f>M35+7</f>
        <v>#VALUE!</v>
      </c>
      <c r="N46" s="23" t="str">
        <f>N35</f>
        <v>笛吹中</v>
      </c>
      <c r="O46" s="23"/>
      <c r="P46" s="23"/>
      <c r="Q46" s="165" t="e">
        <f>Q35+7</f>
        <v>#VALUE!</v>
      </c>
      <c r="R46" s="256" t="str">
        <f>R35</f>
        <v>富士中</v>
      </c>
      <c r="S46" s="23"/>
      <c r="T46" s="257"/>
      <c r="U46" s="4" t="e">
        <f>U35+7</f>
        <v>#VALUE!</v>
      </c>
      <c r="V46" s="24" t="str">
        <f>V35</f>
        <v>大月中</v>
      </c>
      <c r="W46" s="23"/>
      <c r="X46" s="23"/>
      <c r="Y46" s="4" t="e">
        <f>Y35+7</f>
        <v>#VALUE!</v>
      </c>
      <c r="Z46" s="24" t="str">
        <f>Z2</f>
        <v>○○学校</v>
      </c>
      <c r="AA46" s="23"/>
      <c r="AB46" s="23"/>
      <c r="AC46" s="4">
        <f>AC35+7</f>
        <v>45557</v>
      </c>
      <c r="AD46" s="86"/>
      <c r="FQ46" s="94"/>
      <c r="FR46" s="94"/>
      <c r="FS46" s="94"/>
      <c r="FT46" s="94"/>
      <c r="FU46" s="94"/>
      <c r="FV46" s="94"/>
      <c r="FW46" s="94"/>
      <c r="FX46" s="94"/>
    </row>
    <row r="47" spans="1:180" ht="14.25" customHeight="1" x14ac:dyDescent="0.2">
      <c r="A47" s="91" t="s">
        <v>10</v>
      </c>
      <c r="B47" s="5" t="s">
        <v>0</v>
      </c>
      <c r="C47" s="1" t="s">
        <v>1</v>
      </c>
      <c r="D47" s="191"/>
      <c r="E47" s="6" t="s">
        <v>2</v>
      </c>
      <c r="F47" s="25" t="s">
        <v>0</v>
      </c>
      <c r="G47" s="1" t="s">
        <v>1</v>
      </c>
      <c r="H47" s="191"/>
      <c r="I47" s="2" t="s">
        <v>2</v>
      </c>
      <c r="J47" s="5" t="s">
        <v>0</v>
      </c>
      <c r="K47" s="1" t="s">
        <v>1</v>
      </c>
      <c r="L47" s="191"/>
      <c r="M47" s="6" t="s">
        <v>2</v>
      </c>
      <c r="N47" s="25" t="s">
        <v>0</v>
      </c>
      <c r="O47" s="1" t="s">
        <v>1</v>
      </c>
      <c r="P47" s="191"/>
      <c r="Q47" s="2" t="s">
        <v>2</v>
      </c>
      <c r="R47" s="5" t="s">
        <v>0</v>
      </c>
      <c r="S47" s="1" t="s">
        <v>1</v>
      </c>
      <c r="T47" s="258"/>
      <c r="U47" s="2" t="s">
        <v>2</v>
      </c>
      <c r="V47" s="5" t="s">
        <v>0</v>
      </c>
      <c r="W47" s="1" t="s">
        <v>1</v>
      </c>
      <c r="X47" s="191"/>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
      <c r="C48" s="1"/>
      <c r="D48" s="2"/>
      <c r="E48" s="259"/>
      <c r="F48" s="5"/>
      <c r="G48" s="1"/>
      <c r="H48" s="2"/>
      <c r="I48" s="197"/>
      <c r="J48" s="5"/>
      <c r="K48" s="1"/>
      <c r="L48" s="2"/>
      <c r="M48" s="7"/>
      <c r="N48" s="5"/>
      <c r="O48" s="1"/>
      <c r="P48" s="2"/>
      <c r="Q48" s="255"/>
      <c r="R48" s="5"/>
      <c r="S48" s="1"/>
      <c r="T48" s="1"/>
      <c r="U48" s="197"/>
      <c r="V48" s="5"/>
      <c r="W48" s="1"/>
      <c r="X48" s="2"/>
      <c r="Y48" s="7"/>
      <c r="Z48" s="5"/>
      <c r="AA48" s="1"/>
      <c r="AB48" s="2"/>
      <c r="AC48" s="7"/>
      <c r="AD48" s="91">
        <v>1</v>
      </c>
      <c r="FQ48" s="94"/>
      <c r="FR48" s="94"/>
      <c r="FS48" s="94"/>
      <c r="FT48" s="94"/>
      <c r="FU48" s="94"/>
      <c r="FV48" s="94"/>
      <c r="FW48" s="94"/>
      <c r="FX48" s="94"/>
    </row>
    <row r="49" spans="1:180" s="15" customFormat="1" ht="30" customHeight="1" x14ac:dyDescent="0.2">
      <c r="A49" s="92">
        <v>2</v>
      </c>
      <c r="B49" s="11"/>
      <c r="C49" s="12"/>
      <c r="D49" s="10"/>
      <c r="E49" s="14"/>
      <c r="F49" s="11"/>
      <c r="G49" s="12"/>
      <c r="H49" s="10"/>
      <c r="I49" s="14"/>
      <c r="J49" s="11"/>
      <c r="K49" s="12"/>
      <c r="L49" s="10"/>
      <c r="M49" s="14"/>
      <c r="N49" s="11"/>
      <c r="O49" s="12"/>
      <c r="P49" s="10"/>
      <c r="Q49" s="31"/>
      <c r="R49" s="11"/>
      <c r="S49" s="12"/>
      <c r="T49" s="12"/>
      <c r="U49" s="14"/>
      <c r="V49" s="11"/>
      <c r="W49" s="12"/>
      <c r="X49" s="10"/>
      <c r="Y49" s="14"/>
      <c r="Z49" s="11"/>
      <c r="AA49" s="12"/>
      <c r="AB49" s="10"/>
      <c r="AC49" s="14"/>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
      <c r="C50" s="1"/>
      <c r="D50" s="2"/>
      <c r="E50" s="7"/>
      <c r="F50" s="5"/>
      <c r="G50" s="1"/>
      <c r="H50" s="2"/>
      <c r="I50" s="7"/>
      <c r="J50" s="5"/>
      <c r="K50" s="1"/>
      <c r="L50" s="2"/>
      <c r="M50" s="7"/>
      <c r="N50" s="5"/>
      <c r="O50" s="1"/>
      <c r="P50" s="2"/>
      <c r="Q50" s="30"/>
      <c r="R50" s="5"/>
      <c r="S50" s="1"/>
      <c r="T50" s="1"/>
      <c r="U50" s="7"/>
      <c r="V50" s="5"/>
      <c r="W50" s="1"/>
      <c r="X50" s="2"/>
      <c r="Y50" s="7"/>
      <c r="Z50" s="5"/>
      <c r="AA50" s="1"/>
      <c r="AB50" s="2"/>
      <c r="AC50" s="6"/>
      <c r="AD50" s="91">
        <v>3</v>
      </c>
      <c r="FQ50" s="94"/>
      <c r="FR50" s="94"/>
      <c r="FS50" s="94"/>
      <c r="FT50" s="94"/>
      <c r="FU50" s="94"/>
      <c r="FV50" s="94"/>
      <c r="FW50" s="94"/>
      <c r="FX50" s="94"/>
    </row>
    <row r="51" spans="1:180" s="15" customFormat="1" ht="30" customHeight="1" x14ac:dyDescent="0.2">
      <c r="A51" s="92">
        <v>4</v>
      </c>
      <c r="B51" s="11"/>
      <c r="C51" s="12"/>
      <c r="D51" s="10"/>
      <c r="E51" s="14"/>
      <c r="F51" s="11"/>
      <c r="G51" s="12"/>
      <c r="H51" s="10"/>
      <c r="I51" s="188"/>
      <c r="J51" s="11"/>
      <c r="K51" s="12"/>
      <c r="L51" s="10"/>
      <c r="M51" s="14"/>
      <c r="N51" s="11"/>
      <c r="O51" s="12"/>
      <c r="P51" s="10"/>
      <c r="Q51" s="31"/>
      <c r="R51" s="11"/>
      <c r="S51" s="12"/>
      <c r="T51" s="12"/>
      <c r="U51" s="188"/>
      <c r="V51" s="11"/>
      <c r="W51" s="12"/>
      <c r="X51" s="10"/>
      <c r="Y51" s="14"/>
      <c r="Z51" s="11"/>
      <c r="AA51" s="12"/>
      <c r="AB51" s="10"/>
      <c r="AC51" s="14"/>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
      <c r="C52" s="1"/>
      <c r="D52" s="2"/>
      <c r="E52" s="7"/>
      <c r="F52" s="5"/>
      <c r="G52" s="1"/>
      <c r="H52" s="2"/>
      <c r="I52" s="7"/>
      <c r="J52" s="5"/>
      <c r="K52" s="1"/>
      <c r="L52" s="2"/>
      <c r="M52" s="7"/>
      <c r="N52" s="5"/>
      <c r="O52" s="1"/>
      <c r="P52" s="2"/>
      <c r="Q52" s="157"/>
      <c r="R52" s="5"/>
      <c r="S52" s="1"/>
      <c r="T52" s="1"/>
      <c r="U52" s="7"/>
      <c r="V52" s="5"/>
      <c r="W52" s="1"/>
      <c r="X52" s="2"/>
      <c r="Y52" s="7"/>
      <c r="Z52" s="5"/>
      <c r="AA52" s="1"/>
      <c r="AB52" s="2"/>
      <c r="AC52" s="6"/>
      <c r="AD52" s="91">
        <v>5</v>
      </c>
      <c r="FQ52" s="94"/>
      <c r="FR52" s="94"/>
      <c r="FS52" s="94"/>
      <c r="FT52" s="94"/>
      <c r="FU52" s="94"/>
      <c r="FV52" s="94"/>
      <c r="FW52" s="94"/>
      <c r="FX52" s="94"/>
    </row>
    <row r="53" spans="1:180" s="15" customFormat="1" ht="30" customHeight="1" x14ac:dyDescent="0.2">
      <c r="A53" s="92">
        <v>6</v>
      </c>
      <c r="B53" s="11"/>
      <c r="C53" s="12"/>
      <c r="D53" s="10"/>
      <c r="E53" s="13"/>
      <c r="F53" s="11"/>
      <c r="G53" s="12"/>
      <c r="H53" s="10"/>
      <c r="I53" s="14"/>
      <c r="J53" s="11"/>
      <c r="K53" s="12"/>
      <c r="L53" s="10"/>
      <c r="M53" s="14"/>
      <c r="N53" s="11"/>
      <c r="O53" s="12"/>
      <c r="P53" s="10"/>
      <c r="Q53" s="31"/>
      <c r="R53" s="11"/>
      <c r="S53" s="12"/>
      <c r="T53" s="12"/>
      <c r="U53" s="14"/>
      <c r="V53" s="11"/>
      <c r="W53" s="12"/>
      <c r="X53" s="10"/>
      <c r="Y53" s="14"/>
      <c r="Z53" s="11"/>
      <c r="AA53" s="12"/>
      <c r="AB53" s="10"/>
      <c r="AC53" s="14"/>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35"/>
      <c r="C54" s="36"/>
      <c r="D54" s="41"/>
      <c r="E54" s="40"/>
      <c r="F54" s="35"/>
      <c r="G54" s="36"/>
      <c r="H54" s="41"/>
      <c r="I54" s="37"/>
      <c r="J54" s="35"/>
      <c r="K54" s="36"/>
      <c r="L54" s="41"/>
      <c r="M54" s="37"/>
      <c r="N54" s="35"/>
      <c r="O54" s="36"/>
      <c r="P54" s="41"/>
      <c r="Q54" s="39"/>
      <c r="R54" s="35"/>
      <c r="S54" s="36"/>
      <c r="T54" s="36"/>
      <c r="U54" s="37"/>
      <c r="V54" s="35"/>
      <c r="W54" s="36"/>
      <c r="X54" s="41"/>
      <c r="Y54" s="37"/>
      <c r="Z54" s="35"/>
      <c r="AA54" s="36"/>
      <c r="AB54" s="41"/>
      <c r="AC54" s="37"/>
      <c r="AD54" s="91" t="s">
        <v>8</v>
      </c>
      <c r="FQ54" s="94"/>
      <c r="FR54" s="94"/>
      <c r="FS54" s="94"/>
      <c r="FT54" s="94"/>
      <c r="FU54" s="94"/>
      <c r="FV54" s="94"/>
      <c r="FW54" s="94"/>
      <c r="FX54" s="94"/>
    </row>
    <row r="55" spans="1:180" ht="15" customHeight="1" thickTop="1" thickBot="1" x14ac:dyDescent="0.25">
      <c r="A55" s="87" t="s">
        <v>9</v>
      </c>
      <c r="B55" s="42">
        <f>SUM(B48:B54)</f>
        <v>0</v>
      </c>
      <c r="C55" s="43">
        <f>SUM(C48:C54)</f>
        <v>0</v>
      </c>
      <c r="D55" s="51"/>
      <c r="E55" s="125"/>
      <c r="F55" s="52">
        <f>SUM(F48:F54)</f>
        <v>0</v>
      </c>
      <c r="G55" s="43">
        <f>SUM(G48:G54)</f>
        <v>0</v>
      </c>
      <c r="H55" s="51"/>
      <c r="I55" s="51"/>
      <c r="J55" s="42">
        <f>SUM(J48:J54)</f>
        <v>0</v>
      </c>
      <c r="K55" s="43">
        <f>SUM(K48:K54)</f>
        <v>0</v>
      </c>
      <c r="L55" s="51"/>
      <c r="M55" s="44"/>
      <c r="N55" s="52">
        <f>SUM(N48:N54)</f>
        <v>0</v>
      </c>
      <c r="O55" s="43">
        <f>SUM(O48:O54)</f>
        <v>0</v>
      </c>
      <c r="P55" s="51"/>
      <c r="Q55" s="51"/>
      <c r="R55" s="42">
        <f>SUM(R48:R54)</f>
        <v>0</v>
      </c>
      <c r="S55" s="43">
        <f>SUM(S48:S54)</f>
        <v>0</v>
      </c>
      <c r="T55" s="43"/>
      <c r="U55" s="51"/>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5" customHeight="1" thickTop="1" x14ac:dyDescent="0.2">
      <c r="A56" s="85" t="s">
        <v>37</v>
      </c>
      <c r="B56" s="16" t="str">
        <f>$B$1</f>
        <v>山梨　太郎</v>
      </c>
      <c r="C56" s="17"/>
      <c r="D56" s="17"/>
      <c r="E56" s="45" t="str">
        <f>E45</f>
        <v>月曜日</v>
      </c>
      <c r="F56" s="46" t="str">
        <f>F45</f>
        <v>甲州　花子</v>
      </c>
      <c r="G56" s="46"/>
      <c r="H56" s="46"/>
      <c r="I56" s="47" t="str">
        <f>I45</f>
        <v>〇曜日</v>
      </c>
      <c r="J56" s="277" t="str">
        <f>J45</f>
        <v>笛吹　次郎</v>
      </c>
      <c r="K56" s="278"/>
      <c r="L56" s="278"/>
      <c r="M56" s="279" t="str">
        <f>M45</f>
        <v>〇曜日</v>
      </c>
      <c r="N56" s="49" t="str">
        <f>N45</f>
        <v>吉田　三郎</v>
      </c>
      <c r="O56" s="49"/>
      <c r="P56" s="49"/>
      <c r="Q56" s="50" t="str">
        <f>Q45</f>
        <v>〇曜日</v>
      </c>
      <c r="R56" s="332" t="str">
        <f>R45</f>
        <v>富士　さくら</v>
      </c>
      <c r="S56" s="280"/>
      <c r="T56" s="333"/>
      <c r="U56" s="281" t="str">
        <f>U45</f>
        <v>〇曜日</v>
      </c>
      <c r="V56" s="282" t="str">
        <f>V45</f>
        <v>大月　四郎</v>
      </c>
      <c r="W56" s="283"/>
      <c r="X56" s="283"/>
      <c r="Y56" s="284" t="str">
        <f>Y45</f>
        <v>〇曜日</v>
      </c>
      <c r="Z56" s="48"/>
      <c r="AA56"/>
      <c r="AB56"/>
      <c r="AC56" s="28" t="s">
        <v>7</v>
      </c>
      <c r="AD56" s="86"/>
      <c r="FQ56" s="94"/>
      <c r="FR56" s="94"/>
      <c r="FS56" s="94"/>
      <c r="FT56" s="94"/>
      <c r="FU56" s="94"/>
      <c r="FV56" s="94"/>
      <c r="FW56" s="94"/>
      <c r="FX56" s="94"/>
    </row>
    <row r="57" spans="1:180" ht="14.25" customHeight="1" x14ac:dyDescent="0.2">
      <c r="A57" s="86"/>
      <c r="B57" s="21" t="str">
        <f>B46</f>
        <v>山梨中</v>
      </c>
      <c r="C57" s="22"/>
      <c r="D57" s="22"/>
      <c r="E57" s="4" t="e">
        <f>E46+7</f>
        <v>#VALUE!</v>
      </c>
      <c r="F57" s="23" t="str">
        <f>F46</f>
        <v>山梨中</v>
      </c>
      <c r="G57" s="23"/>
      <c r="H57" s="23"/>
      <c r="I57" s="4" t="e">
        <f>I46+7</f>
        <v>#VALUE!</v>
      </c>
      <c r="J57" s="24" t="str">
        <f>J46</f>
        <v>笛吹中</v>
      </c>
      <c r="K57" s="23"/>
      <c r="L57" s="23"/>
      <c r="M57" s="4" t="e">
        <f>M46+7</f>
        <v>#VALUE!</v>
      </c>
      <c r="N57" s="23" t="str">
        <f>N46</f>
        <v>笛吹中</v>
      </c>
      <c r="O57" s="23"/>
      <c r="P57" s="23"/>
      <c r="Q57" s="165" t="e">
        <f>Q46+7</f>
        <v>#VALUE!</v>
      </c>
      <c r="R57" s="256" t="str">
        <f>R46</f>
        <v>富士中</v>
      </c>
      <c r="S57" s="23"/>
      <c r="T57" s="257"/>
      <c r="U57" s="4" t="e">
        <f>U46+7</f>
        <v>#VALUE!</v>
      </c>
      <c r="V57" s="24" t="str">
        <f>V46</f>
        <v>大月中</v>
      </c>
      <c r="W57" s="23"/>
      <c r="X57" s="23"/>
      <c r="Y57" s="4" t="e">
        <f>Y46+7</f>
        <v>#VALUE!</v>
      </c>
      <c r="Z57" s="24" t="str">
        <f>Z2</f>
        <v>○○学校</v>
      </c>
      <c r="AA57" s="23"/>
      <c r="AB57" s="23"/>
      <c r="AC57" s="4">
        <f>AC46+7</f>
        <v>45564</v>
      </c>
      <c r="AD57" s="86"/>
      <c r="FQ57" s="94"/>
      <c r="FR57" s="94"/>
      <c r="FS57" s="94"/>
      <c r="FT57" s="94"/>
      <c r="FU57" s="94"/>
      <c r="FV57" s="94"/>
      <c r="FW57" s="94"/>
      <c r="FX57" s="94"/>
    </row>
    <row r="58" spans="1:180" ht="15" customHeight="1" x14ac:dyDescent="0.2">
      <c r="A58" s="91" t="s">
        <v>10</v>
      </c>
      <c r="B58" s="5" t="s">
        <v>0</v>
      </c>
      <c r="C58" s="1" t="s">
        <v>1</v>
      </c>
      <c r="D58" s="191" t="s">
        <v>49</v>
      </c>
      <c r="E58" s="6" t="s">
        <v>2</v>
      </c>
      <c r="F58" s="25" t="s">
        <v>0</v>
      </c>
      <c r="G58" s="1" t="s">
        <v>1</v>
      </c>
      <c r="H58" s="191" t="s">
        <v>49</v>
      </c>
      <c r="I58" s="2" t="s">
        <v>2</v>
      </c>
      <c r="J58" s="5" t="s">
        <v>0</v>
      </c>
      <c r="K58" s="1" t="s">
        <v>1</v>
      </c>
      <c r="L58" s="191" t="s">
        <v>49</v>
      </c>
      <c r="M58" s="6" t="s">
        <v>2</v>
      </c>
      <c r="N58" s="25" t="s">
        <v>0</v>
      </c>
      <c r="O58" s="1" t="s">
        <v>1</v>
      </c>
      <c r="P58" s="191" t="s">
        <v>49</v>
      </c>
      <c r="Q58" s="2" t="s">
        <v>2</v>
      </c>
      <c r="R58" s="5" t="s">
        <v>0</v>
      </c>
      <c r="S58" s="1" t="s">
        <v>1</v>
      </c>
      <c r="T58" s="357" t="s">
        <v>49</v>
      </c>
      <c r="U58" s="2" t="s">
        <v>2</v>
      </c>
      <c r="V58" s="5" t="s">
        <v>0</v>
      </c>
      <c r="W58" s="1" t="s">
        <v>1</v>
      </c>
      <c r="X58" s="191" t="s">
        <v>49</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
      <c r="C59" s="1"/>
      <c r="D59" s="2"/>
      <c r="E59" s="7"/>
      <c r="F59" s="25"/>
      <c r="G59" s="1"/>
      <c r="H59" s="2"/>
      <c r="I59" s="30"/>
      <c r="J59" s="5"/>
      <c r="K59" s="1"/>
      <c r="L59" s="2"/>
      <c r="M59" s="7"/>
      <c r="N59" s="25"/>
      <c r="O59" s="1"/>
      <c r="P59" s="2"/>
      <c r="Q59" s="30"/>
      <c r="R59" s="5"/>
      <c r="S59" s="1"/>
      <c r="T59" s="1"/>
      <c r="U59" s="30"/>
      <c r="V59" s="5"/>
      <c r="W59" s="1"/>
      <c r="X59" s="2"/>
      <c r="Y59" s="7"/>
      <c r="Z59" s="5"/>
      <c r="AA59" s="1"/>
      <c r="AB59" s="2"/>
      <c r="AC59" s="7"/>
      <c r="AD59" s="91">
        <v>1</v>
      </c>
      <c r="FQ59" s="94"/>
      <c r="FR59" s="94"/>
      <c r="FS59" s="94"/>
      <c r="FT59" s="94"/>
      <c r="FU59" s="94"/>
      <c r="FV59" s="94"/>
      <c r="FW59" s="94"/>
      <c r="FX59" s="94"/>
    </row>
    <row r="60" spans="1:180" s="15" customFormat="1" ht="30" customHeight="1" x14ac:dyDescent="0.2">
      <c r="A60" s="92">
        <v>2</v>
      </c>
      <c r="B60" s="11"/>
      <c r="C60" s="12"/>
      <c r="D60" s="10"/>
      <c r="E60" s="14"/>
      <c r="F60" s="26"/>
      <c r="G60" s="12"/>
      <c r="H60" s="10"/>
      <c r="I60" s="31"/>
      <c r="J60" s="11"/>
      <c r="K60" s="12"/>
      <c r="L60" s="10"/>
      <c r="M60" s="14"/>
      <c r="N60" s="26"/>
      <c r="O60" s="12"/>
      <c r="P60" s="10"/>
      <c r="Q60" s="31"/>
      <c r="R60" s="11"/>
      <c r="S60" s="12"/>
      <c r="T60" s="12"/>
      <c r="U60" s="31"/>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
      <c r="C61" s="1"/>
      <c r="D61" s="2"/>
      <c r="E61" s="7"/>
      <c r="F61" s="25"/>
      <c r="G61" s="1"/>
      <c r="H61" s="2"/>
      <c r="I61" s="7"/>
      <c r="J61" s="5"/>
      <c r="K61" s="1"/>
      <c r="L61" s="2"/>
      <c r="M61" s="7"/>
      <c r="N61" s="25"/>
      <c r="O61" s="1"/>
      <c r="P61" s="2"/>
      <c r="Q61" s="30"/>
      <c r="R61" s="5"/>
      <c r="S61" s="1"/>
      <c r="T61" s="1"/>
      <c r="U61" s="7"/>
      <c r="V61" s="5"/>
      <c r="W61" s="1"/>
      <c r="X61" s="2"/>
      <c r="Y61" s="7"/>
      <c r="Z61" s="5"/>
      <c r="AA61" s="1"/>
      <c r="AB61" s="2"/>
      <c r="AC61" s="7"/>
      <c r="AD61" s="91">
        <v>3</v>
      </c>
      <c r="FQ61" s="94"/>
      <c r="FR61" s="94"/>
      <c r="FS61" s="94"/>
      <c r="FT61" s="94"/>
      <c r="FU61" s="94"/>
      <c r="FV61" s="94"/>
      <c r="FW61" s="94"/>
      <c r="FX61" s="94"/>
    </row>
    <row r="62" spans="1:180" s="15" customFormat="1" ht="30" customHeight="1" x14ac:dyDescent="0.2">
      <c r="A62" s="92">
        <v>4</v>
      </c>
      <c r="B62" s="11"/>
      <c r="C62" s="12"/>
      <c r="D62" s="10"/>
      <c r="E62" s="14"/>
      <c r="F62" s="26"/>
      <c r="G62" s="12"/>
      <c r="H62" s="10"/>
      <c r="I62" s="31"/>
      <c r="J62" s="11"/>
      <c r="K62" s="12"/>
      <c r="L62" s="10"/>
      <c r="M62" s="14"/>
      <c r="N62" s="26"/>
      <c r="O62" s="12"/>
      <c r="P62" s="10"/>
      <c r="Q62" s="31"/>
      <c r="R62" s="11"/>
      <c r="S62" s="12"/>
      <c r="T62" s="12"/>
      <c r="U62" s="31"/>
      <c r="V62" s="11"/>
      <c r="W62" s="12"/>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
      <c r="C63" s="1"/>
      <c r="D63" s="2"/>
      <c r="E63" s="7"/>
      <c r="F63" s="25"/>
      <c r="G63" s="1"/>
      <c r="H63" s="2"/>
      <c r="I63" s="157"/>
      <c r="J63" s="5"/>
      <c r="K63" s="1"/>
      <c r="L63" s="2"/>
      <c r="M63" s="7"/>
      <c r="N63" s="25"/>
      <c r="O63" s="1"/>
      <c r="P63" s="2"/>
      <c r="Q63" s="157"/>
      <c r="R63" s="5"/>
      <c r="S63" s="1"/>
      <c r="T63" s="1"/>
      <c r="U63" s="157"/>
      <c r="V63" s="5"/>
      <c r="W63" s="1"/>
      <c r="X63" s="2"/>
      <c r="Y63" s="7"/>
      <c r="Z63" s="5"/>
      <c r="AA63" s="1"/>
      <c r="AB63" s="2"/>
      <c r="AC63" s="142"/>
      <c r="AD63" s="91">
        <v>5</v>
      </c>
      <c r="FQ63" s="94"/>
      <c r="FR63" s="94"/>
      <c r="FS63" s="94"/>
      <c r="FT63" s="94"/>
      <c r="FU63" s="94"/>
      <c r="FV63" s="94"/>
      <c r="FW63" s="94"/>
      <c r="FX63" s="94"/>
    </row>
    <row r="64" spans="1:180" s="15" customFormat="1" ht="30" customHeight="1" x14ac:dyDescent="0.2">
      <c r="A64" s="92">
        <v>6</v>
      </c>
      <c r="B64" s="11"/>
      <c r="C64" s="12"/>
      <c r="D64" s="10"/>
      <c r="E64" s="14"/>
      <c r="F64" s="26"/>
      <c r="G64" s="12"/>
      <c r="H64" s="10"/>
      <c r="I64" s="31"/>
      <c r="J64" s="11"/>
      <c r="K64" s="12"/>
      <c r="L64" s="10"/>
      <c r="M64" s="13"/>
      <c r="N64" s="26"/>
      <c r="O64" s="12"/>
      <c r="P64" s="10"/>
      <c r="Q64" s="31"/>
      <c r="R64" s="11"/>
      <c r="S64" s="12"/>
      <c r="T64" s="12"/>
      <c r="U64" s="31"/>
      <c r="V64" s="11"/>
      <c r="W64" s="12"/>
      <c r="X64" s="10"/>
      <c r="Y64" s="13"/>
      <c r="Z64" s="11"/>
      <c r="AA64" s="12"/>
      <c r="AB64" s="10"/>
      <c r="AC64" s="13"/>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35"/>
      <c r="C65" s="36"/>
      <c r="D65" s="41"/>
      <c r="E65" s="37"/>
      <c r="F65" s="38"/>
      <c r="G65" s="36"/>
      <c r="H65" s="41"/>
      <c r="I65" s="37"/>
      <c r="J65" s="35"/>
      <c r="K65" s="36"/>
      <c r="L65" s="41"/>
      <c r="M65" s="37"/>
      <c r="N65" s="38"/>
      <c r="O65" s="36"/>
      <c r="P65" s="41"/>
      <c r="Q65" s="39"/>
      <c r="R65" s="35"/>
      <c r="S65" s="36"/>
      <c r="T65" s="36"/>
      <c r="U65" s="37"/>
      <c r="V65" s="35"/>
      <c r="W65" s="36"/>
      <c r="X65" s="41"/>
      <c r="Y65" s="37"/>
      <c r="Z65" s="35"/>
      <c r="AA65" s="36"/>
      <c r="AB65" s="41"/>
      <c r="AC65" s="40"/>
      <c r="AD65" s="91" t="s">
        <v>8</v>
      </c>
      <c r="FQ65" s="94"/>
      <c r="FR65" s="94"/>
      <c r="FS65" s="94"/>
      <c r="FT65" s="94"/>
      <c r="FU65" s="94"/>
      <c r="FV65" s="94"/>
      <c r="FW65" s="94"/>
      <c r="FX65" s="94"/>
    </row>
    <row r="66" spans="1:180" ht="13.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42">
        <f>SUM(R59:R65)</f>
        <v>0</v>
      </c>
      <c r="S66" s="43">
        <f>SUM(S59:S65)</f>
        <v>0</v>
      </c>
      <c r="T66" s="43"/>
      <c r="U66" s="51"/>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38</v>
      </c>
      <c r="B67" s="16" t="str">
        <f>$B$1</f>
        <v>山梨　太郎</v>
      </c>
      <c r="C67" s="17"/>
      <c r="D67" s="17"/>
      <c r="E67" s="45" t="str">
        <f>E56</f>
        <v>月曜日</v>
      </c>
      <c r="F67" s="46" t="str">
        <f>F56</f>
        <v>甲州　花子</v>
      </c>
      <c r="G67" s="46"/>
      <c r="H67" s="46"/>
      <c r="I67" s="47" t="str">
        <f>I56</f>
        <v>〇曜日</v>
      </c>
      <c r="J67" s="277" t="str">
        <f>J56</f>
        <v>笛吹　次郎</v>
      </c>
      <c r="K67" s="278"/>
      <c r="L67" s="278"/>
      <c r="M67" s="279" t="str">
        <f>M56</f>
        <v>〇曜日</v>
      </c>
      <c r="N67" s="49" t="str">
        <f>N56</f>
        <v>吉田　三郎</v>
      </c>
      <c r="O67" s="49"/>
      <c r="P67" s="49"/>
      <c r="Q67" s="50" t="str">
        <f>Q56</f>
        <v>〇曜日</v>
      </c>
      <c r="R67" s="332" t="str">
        <f>R56</f>
        <v>富士　さくら</v>
      </c>
      <c r="S67" s="280"/>
      <c r="T67" s="333"/>
      <c r="U67" s="281" t="str">
        <f>U56</f>
        <v>〇曜日</v>
      </c>
      <c r="V67" s="282" t="str">
        <f>V56</f>
        <v>大月　四郎</v>
      </c>
      <c r="W67" s="283"/>
      <c r="X67" s="283"/>
      <c r="Y67" s="284" t="str">
        <f>Y56</f>
        <v>〇曜日</v>
      </c>
      <c r="Z67" s="48"/>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t="e">
        <f>E57+7</f>
        <v>#VALUE!</v>
      </c>
      <c r="F68" s="23" t="str">
        <f>F57</f>
        <v>山梨中</v>
      </c>
      <c r="G68" s="23"/>
      <c r="H68" s="23"/>
      <c r="I68" s="4" t="e">
        <f>I57+7</f>
        <v>#VALUE!</v>
      </c>
      <c r="J68" s="24" t="str">
        <f>J57</f>
        <v>笛吹中</v>
      </c>
      <c r="K68" s="23"/>
      <c r="L68" s="23"/>
      <c r="M68" s="4" t="e">
        <f>M57+7</f>
        <v>#VALUE!</v>
      </c>
      <c r="N68" s="23" t="str">
        <f>N57</f>
        <v>笛吹中</v>
      </c>
      <c r="O68" s="23"/>
      <c r="P68" s="23"/>
      <c r="Q68" s="165" t="e">
        <f>Q57+7</f>
        <v>#VALUE!</v>
      </c>
      <c r="R68" s="256" t="str">
        <f>R57</f>
        <v>富士中</v>
      </c>
      <c r="S68" s="23"/>
      <c r="T68" s="257"/>
      <c r="U68" s="4" t="e">
        <f>U57+7</f>
        <v>#VALUE!</v>
      </c>
      <c r="V68" s="24" t="str">
        <f>V57</f>
        <v>大月中</v>
      </c>
      <c r="W68" s="23"/>
      <c r="X68" s="23"/>
      <c r="Y68" s="4" t="e">
        <f>Y57+7</f>
        <v>#VALUE!</v>
      </c>
      <c r="Z68" s="24" t="str">
        <f>Z2</f>
        <v>○○学校</v>
      </c>
      <c r="AA68" s="23"/>
      <c r="AB68" s="23"/>
      <c r="AC68" s="4">
        <f>AC57+7</f>
        <v>45571</v>
      </c>
      <c r="AD68" s="86"/>
      <c r="FQ68" s="94"/>
      <c r="FR68" s="94"/>
      <c r="FS68" s="94"/>
      <c r="FT68" s="94"/>
      <c r="FU68" s="94"/>
      <c r="FV68" s="94"/>
      <c r="FW68" s="94"/>
      <c r="FX68" s="94"/>
    </row>
    <row r="69" spans="1:180" ht="15" customHeight="1" x14ac:dyDescent="0.2">
      <c r="A69" s="91" t="s">
        <v>10</v>
      </c>
      <c r="B69" s="131" t="s">
        <v>0</v>
      </c>
      <c r="C69" s="84" t="s">
        <v>1</v>
      </c>
      <c r="D69" s="191" t="s">
        <v>49</v>
      </c>
      <c r="E69" s="132"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357" t="s">
        <v>49</v>
      </c>
      <c r="U69" s="2"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7"/>
      <c r="F70" s="25"/>
      <c r="G70" s="1"/>
      <c r="H70" s="2"/>
      <c r="I70" s="30"/>
      <c r="J70" s="5"/>
      <c r="K70" s="1"/>
      <c r="L70" s="2"/>
      <c r="M70" s="7"/>
      <c r="N70" s="25"/>
      <c r="O70" s="1"/>
      <c r="P70" s="2"/>
      <c r="Q70" s="30"/>
      <c r="R70" s="5"/>
      <c r="S70" s="1"/>
      <c r="T70" s="1"/>
      <c r="U70" s="30"/>
      <c r="V70" s="5"/>
      <c r="W70" s="1"/>
      <c r="X70" s="2"/>
      <c r="Y70" s="7"/>
      <c r="Z70" s="5"/>
      <c r="AA70" s="1"/>
      <c r="AB70" s="2"/>
      <c r="AC70" s="232"/>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2"/>
      <c r="U71" s="31"/>
      <c r="V71" s="11"/>
      <c r="W71" s="12"/>
      <c r="X71" s="10"/>
      <c r="Y71" s="14"/>
      <c r="Z71" s="11"/>
      <c r="AA71" s="12"/>
      <c r="AB71" s="10"/>
      <c r="AC71" s="13"/>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30"/>
      <c r="R72" s="5"/>
      <c r="S72" s="1"/>
      <c r="T72" s="1"/>
      <c r="U72" s="7"/>
      <c r="V72" s="5"/>
      <c r="W72" s="1"/>
      <c r="X72" s="2"/>
      <c r="Y72" s="7"/>
      <c r="Z72" s="5"/>
      <c r="AA72" s="1"/>
      <c r="AB72" s="2"/>
      <c r="AC72" s="6"/>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2"/>
      <c r="U73" s="31"/>
      <c r="V73" s="11"/>
      <c r="W73" s="12"/>
      <c r="X73" s="10"/>
      <c r="Y73" s="14"/>
      <c r="Z73" s="11"/>
      <c r="AA73" s="12"/>
      <c r="AB73" s="10"/>
      <c r="AC73" s="14"/>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150"/>
      <c r="J74" s="5"/>
      <c r="K74" s="1"/>
      <c r="L74" s="2"/>
      <c r="M74" s="7"/>
      <c r="N74" s="25"/>
      <c r="O74" s="1"/>
      <c r="P74" s="2"/>
      <c r="Q74" s="157"/>
      <c r="R74" s="5"/>
      <c r="S74" s="1"/>
      <c r="T74" s="1"/>
      <c r="U74" s="150"/>
      <c r="V74" s="5"/>
      <c r="W74" s="1"/>
      <c r="X74" s="2"/>
      <c r="Y74" s="7"/>
      <c r="Z74" s="5"/>
      <c r="AA74" s="1"/>
      <c r="AB74" s="2"/>
      <c r="AC74" s="222" t="s">
        <v>106</v>
      </c>
      <c r="AD74" s="91">
        <v>5</v>
      </c>
      <c r="FQ74" s="94"/>
      <c r="FR74" s="94"/>
      <c r="FS74" s="94"/>
      <c r="FT74" s="94"/>
      <c r="FU74" s="94"/>
      <c r="FV74" s="94"/>
      <c r="FW74" s="94"/>
      <c r="FX74" s="94"/>
    </row>
    <row r="75" spans="1:180" s="15" customFormat="1" ht="30" customHeight="1" x14ac:dyDescent="0.2">
      <c r="A75" s="92">
        <v>6</v>
      </c>
      <c r="B75" s="11"/>
      <c r="C75" s="12"/>
      <c r="D75" s="10"/>
      <c r="E75" s="14"/>
      <c r="F75" s="26"/>
      <c r="G75" s="12"/>
      <c r="H75" s="10"/>
      <c r="I75" s="31"/>
      <c r="J75" s="11"/>
      <c r="K75" s="12"/>
      <c r="L75" s="10"/>
      <c r="M75" s="14"/>
      <c r="N75" s="26"/>
      <c r="O75" s="12"/>
      <c r="P75" s="10"/>
      <c r="Q75" s="31"/>
      <c r="R75" s="11"/>
      <c r="S75" s="12"/>
      <c r="T75" s="12"/>
      <c r="U75" s="31"/>
      <c r="V75" s="11"/>
      <c r="W75" s="12"/>
      <c r="X75" s="10"/>
      <c r="Y75" s="14"/>
      <c r="Z75" s="11"/>
      <c r="AA75" s="12"/>
      <c r="AB75" s="10"/>
      <c r="AC75" s="13"/>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9"/>
      <c r="R76" s="35"/>
      <c r="S76" s="36"/>
      <c r="T76" s="36"/>
      <c r="U76" s="37"/>
      <c r="V76" s="35"/>
      <c r="W76" s="36"/>
      <c r="X76" s="41"/>
      <c r="Y76" s="37"/>
      <c r="Z76" s="35"/>
      <c r="AA76" s="36"/>
      <c r="AB76" s="41"/>
      <c r="AC76" s="40"/>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44"/>
      <c r="F77" s="223">
        <f>SUM(F70:F76)</f>
        <v>0</v>
      </c>
      <c r="G77" s="224">
        <f>SUM(G70:G76)</f>
        <v>0</v>
      </c>
      <c r="H77" s="225"/>
      <c r="I77" s="226"/>
      <c r="J77" s="52">
        <f>SUM(J70:J76)</f>
        <v>0</v>
      </c>
      <c r="K77" s="43">
        <f>SUM(K70:K76)</f>
        <v>0</v>
      </c>
      <c r="L77" s="51"/>
      <c r="M77" s="44"/>
      <c r="N77" s="52">
        <f>SUM(N70:N76)</f>
        <v>0</v>
      </c>
      <c r="O77" s="43">
        <f>SUM(O70:O76)</f>
        <v>0</v>
      </c>
      <c r="P77" s="51"/>
      <c r="Q77" s="51"/>
      <c r="R77" s="223">
        <f>SUM(R70:R76)</f>
        <v>0</v>
      </c>
      <c r="S77" s="224">
        <f>SUM(S70:S76)</f>
        <v>0</v>
      </c>
      <c r="T77" s="224"/>
      <c r="U77" s="226"/>
      <c r="V77" s="5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39</v>
      </c>
      <c r="B78" s="16" t="str">
        <f>$B$1</f>
        <v>山梨　太郎</v>
      </c>
      <c r="C78" s="17"/>
      <c r="D78" s="17"/>
      <c r="E78" s="227" t="str">
        <f>E67</f>
        <v>月曜日</v>
      </c>
      <c r="F78" s="46" t="str">
        <f>F67</f>
        <v>甲州　花子</v>
      </c>
      <c r="G78" s="46"/>
      <c r="H78" s="46"/>
      <c r="I78" s="229" t="str">
        <f>I67</f>
        <v>〇曜日</v>
      </c>
      <c r="J78" s="278" t="str">
        <f>J67</f>
        <v>笛吹　次郎</v>
      </c>
      <c r="K78" s="278"/>
      <c r="L78" s="278"/>
      <c r="M78" s="279" t="str">
        <f>M67</f>
        <v>〇曜日</v>
      </c>
      <c r="N78" s="49" t="str">
        <f>N67</f>
        <v>吉田　三郎</v>
      </c>
      <c r="O78" s="49"/>
      <c r="P78" s="49"/>
      <c r="Q78" s="50" t="str">
        <f>Q67</f>
        <v>〇曜日</v>
      </c>
      <c r="R78" s="332" t="str">
        <f>R67</f>
        <v>富士　さくら</v>
      </c>
      <c r="S78" s="280"/>
      <c r="T78" s="333"/>
      <c r="U78" s="335" t="str">
        <f>U67</f>
        <v>〇曜日</v>
      </c>
      <c r="V78" s="283" t="str">
        <f>V67</f>
        <v>大月　四郎</v>
      </c>
      <c r="W78" s="283"/>
      <c r="X78" s="283"/>
      <c r="Y78" s="284" t="str">
        <f>Y67</f>
        <v>〇曜日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t="e">
        <f>E68+7</f>
        <v>#VALUE!</v>
      </c>
      <c r="F79" s="23" t="str">
        <f>F68</f>
        <v>山梨中</v>
      </c>
      <c r="G79" s="23"/>
      <c r="H79" s="23"/>
      <c r="I79" s="4" t="e">
        <f>I68+7</f>
        <v>#VALUE!</v>
      </c>
      <c r="J79" s="203" t="str">
        <f>J68</f>
        <v>笛吹中</v>
      </c>
      <c r="K79" s="23"/>
      <c r="L79" s="23"/>
      <c r="M79" s="4" t="e">
        <f>M68+7</f>
        <v>#VALUE!</v>
      </c>
      <c r="N79" s="23" t="str">
        <f>N68</f>
        <v>笛吹中</v>
      </c>
      <c r="O79" s="23"/>
      <c r="P79" s="23"/>
      <c r="Q79" s="165" t="e">
        <f>Q68+7</f>
        <v>#VALUE!</v>
      </c>
      <c r="R79" s="256" t="str">
        <f>R68</f>
        <v>富士中</v>
      </c>
      <c r="S79" s="23"/>
      <c r="T79" s="257"/>
      <c r="U79" s="4" t="e">
        <f>U68+7</f>
        <v>#VALUE!</v>
      </c>
      <c r="V79" s="203" t="str">
        <f>V68</f>
        <v>大月中</v>
      </c>
      <c r="W79" s="23"/>
      <c r="X79" s="23"/>
      <c r="Y79" s="4" t="e">
        <f>Y68+7</f>
        <v>#VALUE!</v>
      </c>
      <c r="Z79" s="24" t="str">
        <f>Z2</f>
        <v>○○学校</v>
      </c>
      <c r="AA79" s="23"/>
      <c r="AB79" s="23"/>
      <c r="AC79" s="4">
        <f>AC68+7</f>
        <v>45578</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49</v>
      </c>
      <c r="I80" s="6" t="s">
        <v>2</v>
      </c>
      <c r="J80" s="25" t="s">
        <v>0</v>
      </c>
      <c r="K80" s="1" t="s">
        <v>1</v>
      </c>
      <c r="L80" s="191" t="s">
        <v>49</v>
      </c>
      <c r="M80" s="6" t="s">
        <v>2</v>
      </c>
      <c r="N80" s="25" t="s">
        <v>0</v>
      </c>
      <c r="O80" s="1" t="s">
        <v>1</v>
      </c>
      <c r="P80" s="191" t="s">
        <v>49</v>
      </c>
      <c r="Q80" s="2" t="s">
        <v>2</v>
      </c>
      <c r="R80" s="5" t="s">
        <v>0</v>
      </c>
      <c r="S80" s="1" t="s">
        <v>1</v>
      </c>
      <c r="T80" s="357" t="s">
        <v>49</v>
      </c>
      <c r="U80" s="6" t="s">
        <v>2</v>
      </c>
      <c r="V80" s="25" t="s">
        <v>0</v>
      </c>
      <c r="W80" s="1" t="s">
        <v>1</v>
      </c>
      <c r="X80" s="191" t="s">
        <v>49</v>
      </c>
      <c r="Y80" s="6" t="s">
        <v>2</v>
      </c>
      <c r="Z80" s="5" t="s">
        <v>0</v>
      </c>
      <c r="AA80" s="1" t="s">
        <v>1</v>
      </c>
      <c r="AB80" s="2"/>
      <c r="AC80" s="6" t="s">
        <v>2</v>
      </c>
      <c r="AD80" s="91" t="s">
        <v>10</v>
      </c>
      <c r="FQ80" s="94"/>
      <c r="FR80" s="94"/>
      <c r="FS80" s="94"/>
      <c r="FT80" s="94"/>
      <c r="FU80" s="94"/>
      <c r="FV80" s="94"/>
      <c r="FW80" s="94"/>
      <c r="FX80" s="94"/>
    </row>
    <row r="81" spans="1:180" ht="30" customHeight="1" x14ac:dyDescent="0.2">
      <c r="A81" s="241">
        <v>1</v>
      </c>
      <c r="B81" s="25"/>
      <c r="C81" s="1"/>
      <c r="D81" s="1"/>
      <c r="E81" s="228"/>
      <c r="F81" s="25"/>
      <c r="G81" s="1"/>
      <c r="H81" s="2"/>
      <c r="I81" s="7"/>
      <c r="J81" s="25"/>
      <c r="K81" s="1"/>
      <c r="L81" s="2"/>
      <c r="M81" s="7"/>
      <c r="N81" s="25"/>
      <c r="O81" s="1"/>
      <c r="P81" s="2"/>
      <c r="Q81" s="30"/>
      <c r="R81" s="5"/>
      <c r="S81" s="1"/>
      <c r="T81" s="1"/>
      <c r="U81" s="7"/>
      <c r="V81" s="25"/>
      <c r="W81" s="1"/>
      <c r="X81" s="2"/>
      <c r="Y81" s="7"/>
      <c r="Z81" s="5"/>
      <c r="AA81" s="1"/>
      <c r="AB81" s="2"/>
      <c r="AC81" s="240" t="s">
        <v>95</v>
      </c>
      <c r="AD81" s="91">
        <v>1</v>
      </c>
      <c r="FQ81" s="94"/>
      <c r="FR81" s="94"/>
      <c r="FS81" s="94"/>
      <c r="FT81" s="94"/>
      <c r="FU81" s="94"/>
      <c r="FV81" s="94"/>
      <c r="FW81" s="94"/>
      <c r="FX81" s="94"/>
    </row>
    <row r="82" spans="1:180" s="15" customFormat="1" ht="30" customHeight="1" x14ac:dyDescent="0.2">
      <c r="A82" s="242">
        <v>2</v>
      </c>
      <c r="B82" s="26"/>
      <c r="C82" s="12"/>
      <c r="D82" s="12"/>
      <c r="E82" s="14"/>
      <c r="F82" s="26"/>
      <c r="G82" s="12"/>
      <c r="H82" s="10"/>
      <c r="I82" s="14"/>
      <c r="J82" s="26"/>
      <c r="K82" s="12"/>
      <c r="L82" s="10"/>
      <c r="M82" s="14"/>
      <c r="N82" s="26"/>
      <c r="O82" s="12"/>
      <c r="P82" s="10"/>
      <c r="Q82" s="31"/>
      <c r="R82" s="11"/>
      <c r="S82" s="12"/>
      <c r="T82" s="12"/>
      <c r="U82" s="14"/>
      <c r="V82" s="26"/>
      <c r="W82" s="12"/>
      <c r="X82" s="10"/>
      <c r="Y82" s="14"/>
      <c r="Z82" s="11"/>
      <c r="AA82" s="12"/>
      <c r="AB82" s="10"/>
      <c r="AC82" s="13"/>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241">
        <v>3</v>
      </c>
      <c r="B83" s="25"/>
      <c r="C83" s="1"/>
      <c r="D83" s="1"/>
      <c r="E83" s="7"/>
      <c r="F83" s="25"/>
      <c r="G83" s="1"/>
      <c r="H83" s="2"/>
      <c r="I83" s="7"/>
      <c r="J83" s="25"/>
      <c r="K83" s="1"/>
      <c r="L83" s="2"/>
      <c r="M83" s="7"/>
      <c r="N83" s="25"/>
      <c r="O83" s="1"/>
      <c r="P83" s="2"/>
      <c r="Q83" s="30"/>
      <c r="R83" s="5"/>
      <c r="S83" s="1"/>
      <c r="T83" s="1"/>
      <c r="U83" s="7"/>
      <c r="V83" s="25"/>
      <c r="W83" s="1"/>
      <c r="X83" s="2"/>
      <c r="Y83" s="7"/>
      <c r="Z83" s="5"/>
      <c r="AA83" s="1"/>
      <c r="AB83" s="2"/>
      <c r="AC83" s="6"/>
      <c r="AD83" s="91">
        <v>3</v>
      </c>
      <c r="FQ83" s="94"/>
      <c r="FR83" s="94"/>
      <c r="FS83" s="94"/>
      <c r="FT83" s="94"/>
      <c r="FU83" s="94"/>
      <c r="FV83" s="94"/>
      <c r="FW83" s="94"/>
      <c r="FX83" s="94"/>
    </row>
    <row r="84" spans="1:180" s="15" customFormat="1" ht="30" customHeight="1" x14ac:dyDescent="0.2">
      <c r="A84" s="242">
        <v>4</v>
      </c>
      <c r="B84" s="26"/>
      <c r="C84" s="12"/>
      <c r="D84" s="12"/>
      <c r="E84" s="14"/>
      <c r="F84" s="26"/>
      <c r="G84" s="12"/>
      <c r="H84" s="10"/>
      <c r="I84" s="14"/>
      <c r="J84" s="26"/>
      <c r="K84" s="12"/>
      <c r="L84" s="10"/>
      <c r="M84" s="14"/>
      <c r="N84" s="26"/>
      <c r="O84" s="12"/>
      <c r="P84" s="10"/>
      <c r="Q84" s="31"/>
      <c r="R84" s="11"/>
      <c r="S84" s="12"/>
      <c r="T84" s="12"/>
      <c r="U84" s="14"/>
      <c r="V84" s="26"/>
      <c r="W84" s="12"/>
      <c r="X84" s="10"/>
      <c r="Y84" s="14"/>
      <c r="Z84" s="11"/>
      <c r="AA84" s="12"/>
      <c r="AB84" s="10"/>
      <c r="AC84" s="13"/>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241">
        <v>5</v>
      </c>
      <c r="B85" s="25"/>
      <c r="C85" s="1"/>
      <c r="D85" s="1"/>
      <c r="E85" s="7"/>
      <c r="F85" s="25"/>
      <c r="G85" s="1"/>
      <c r="H85" s="2"/>
      <c r="I85" s="230"/>
      <c r="J85" s="25"/>
      <c r="K85" s="1"/>
      <c r="L85" s="2"/>
      <c r="M85" s="7"/>
      <c r="N85" s="25"/>
      <c r="O85" s="1"/>
      <c r="P85" s="2"/>
      <c r="Q85" s="30"/>
      <c r="R85" s="5"/>
      <c r="S85" s="1"/>
      <c r="T85" s="1"/>
      <c r="U85" s="230"/>
      <c r="V85" s="25"/>
      <c r="W85" s="1"/>
      <c r="X85" s="2"/>
      <c r="Y85" s="7"/>
      <c r="Z85" s="5"/>
      <c r="AA85" s="1"/>
      <c r="AB85" s="2"/>
      <c r="AC85" s="6"/>
      <c r="AD85" s="91">
        <v>5</v>
      </c>
      <c r="FQ85" s="94"/>
      <c r="FR85" s="94"/>
      <c r="FS85" s="94"/>
      <c r="FT85" s="94"/>
      <c r="FU85" s="94"/>
      <c r="FV85" s="94"/>
      <c r="FW85" s="94"/>
      <c r="FX85" s="94"/>
    </row>
    <row r="86" spans="1:180" s="15" customFormat="1" ht="30" customHeight="1" x14ac:dyDescent="0.2">
      <c r="A86" s="242">
        <v>6</v>
      </c>
      <c r="B86" s="26"/>
      <c r="C86" s="12"/>
      <c r="D86" s="12"/>
      <c r="E86" s="13"/>
      <c r="F86" s="26"/>
      <c r="G86" s="12"/>
      <c r="H86" s="10"/>
      <c r="I86" s="14"/>
      <c r="J86" s="26"/>
      <c r="K86" s="12"/>
      <c r="L86" s="10"/>
      <c r="M86" s="14"/>
      <c r="N86" s="26"/>
      <c r="O86" s="12"/>
      <c r="P86" s="10"/>
      <c r="Q86" s="31"/>
      <c r="R86" s="11"/>
      <c r="S86" s="12"/>
      <c r="T86" s="12"/>
      <c r="U86" s="14"/>
      <c r="V86" s="26"/>
      <c r="W86" s="12"/>
      <c r="X86" s="10"/>
      <c r="Y86" s="14"/>
      <c r="Z86" s="11"/>
      <c r="AA86" s="12"/>
      <c r="AB86" s="10"/>
      <c r="AC86" s="13"/>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241" t="s">
        <v>8</v>
      </c>
      <c r="B87" s="25"/>
      <c r="C87" s="1"/>
      <c r="D87" s="1"/>
      <c r="E87" s="7"/>
      <c r="F87" s="38"/>
      <c r="G87" s="36"/>
      <c r="H87" s="41"/>
      <c r="I87" s="37"/>
      <c r="J87" s="38"/>
      <c r="K87" s="36"/>
      <c r="L87" s="41"/>
      <c r="M87" s="37"/>
      <c r="N87" s="38"/>
      <c r="O87" s="36"/>
      <c r="P87" s="41"/>
      <c r="Q87" s="39"/>
      <c r="R87" s="35"/>
      <c r="S87" s="36"/>
      <c r="T87" s="36"/>
      <c r="U87" s="37"/>
      <c r="V87" s="38"/>
      <c r="W87" s="36"/>
      <c r="X87" s="41"/>
      <c r="Y87" s="37"/>
      <c r="Z87" s="35"/>
      <c r="AA87" s="36"/>
      <c r="AB87" s="41"/>
      <c r="AC87" s="40"/>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223">
        <f>SUM(F81:F87)</f>
        <v>0</v>
      </c>
      <c r="G88" s="224">
        <f>SUM(G81:G87)</f>
        <v>0</v>
      </c>
      <c r="H88" s="225"/>
      <c r="I88" s="226"/>
      <c r="J88" s="52">
        <f>SUM(J81:J87)</f>
        <v>0</v>
      </c>
      <c r="K88" s="43">
        <f>SUM(K81:K87)</f>
        <v>0</v>
      </c>
      <c r="L88" s="51"/>
      <c r="M88" s="44"/>
      <c r="N88" s="52">
        <f>SUM(N81:N87)</f>
        <v>0</v>
      </c>
      <c r="O88" s="43">
        <f>SUM(O81:O87)</f>
        <v>0</v>
      </c>
      <c r="P88" s="51"/>
      <c r="Q88" s="51"/>
      <c r="R88" s="223">
        <f>SUM(R81:R87)</f>
        <v>0</v>
      </c>
      <c r="S88" s="224">
        <f>SUM(S81:S87)</f>
        <v>0</v>
      </c>
      <c r="T88" s="224"/>
      <c r="U88" s="226"/>
      <c r="V88" s="5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40</v>
      </c>
      <c r="B89" s="16" t="str">
        <f>$B$1</f>
        <v>山梨　太郎</v>
      </c>
      <c r="C89" s="17"/>
      <c r="D89" s="17"/>
      <c r="E89" s="45" t="str">
        <f>E78</f>
        <v>月曜日</v>
      </c>
      <c r="F89" s="46" t="str">
        <f>F78</f>
        <v>甲州　花子</v>
      </c>
      <c r="G89" s="46"/>
      <c r="H89" s="46"/>
      <c r="I89" s="231" t="str">
        <f>I78</f>
        <v>〇曜日</v>
      </c>
      <c r="J89" s="278" t="str">
        <f>J78</f>
        <v>笛吹　次郎</v>
      </c>
      <c r="K89" s="278"/>
      <c r="L89" s="278"/>
      <c r="M89" s="279" t="str">
        <f>M78</f>
        <v>〇曜日</v>
      </c>
      <c r="N89" s="49" t="str">
        <f>N78</f>
        <v>吉田　三郎</v>
      </c>
      <c r="O89" s="49"/>
      <c r="P89" s="49"/>
      <c r="Q89" s="50" t="str">
        <f>Q78</f>
        <v>〇曜日</v>
      </c>
      <c r="R89" s="332" t="str">
        <f>R78</f>
        <v>富士　さくら</v>
      </c>
      <c r="S89" s="280"/>
      <c r="T89" s="333"/>
      <c r="U89" s="336" t="str">
        <f>U78</f>
        <v>〇曜日</v>
      </c>
      <c r="V89" s="283" t="str">
        <f>V78</f>
        <v>大月　四郎</v>
      </c>
      <c r="W89" s="283"/>
      <c r="X89" s="283"/>
      <c r="Y89" s="284" t="str">
        <f>Y78</f>
        <v>〇曜日</v>
      </c>
      <c r="Z89" s="163"/>
      <c r="AC89" s="28" t="s">
        <v>7</v>
      </c>
      <c r="AD89" s="86"/>
      <c r="FQ89" s="94"/>
      <c r="FR89" s="94"/>
      <c r="FS89" s="94"/>
      <c r="FT89" s="94"/>
      <c r="FU89" s="94"/>
      <c r="FV89" s="94"/>
      <c r="FW89" s="94"/>
      <c r="FX89" s="94"/>
    </row>
    <row r="90" spans="1:180" ht="14.25" customHeight="1" x14ac:dyDescent="0.2">
      <c r="A90" s="86"/>
      <c r="B90" s="21" t="str">
        <f>B79</f>
        <v>山梨中</v>
      </c>
      <c r="C90" s="22"/>
      <c r="D90" s="22"/>
      <c r="E90" s="4" t="e">
        <f>E79+7</f>
        <v>#VALUE!</v>
      </c>
      <c r="F90" s="23" t="str">
        <f>F79</f>
        <v>山梨中</v>
      </c>
      <c r="G90" s="23"/>
      <c r="H90" s="23"/>
      <c r="I90" s="4" t="e">
        <f>I79+7</f>
        <v>#VALUE!</v>
      </c>
      <c r="J90" s="24" t="str">
        <f>J79</f>
        <v>笛吹中</v>
      </c>
      <c r="K90" s="23"/>
      <c r="L90" s="23"/>
      <c r="M90" s="4" t="e">
        <f>M79+7</f>
        <v>#VALUE!</v>
      </c>
      <c r="N90" s="23" t="str">
        <f>N79</f>
        <v>笛吹中</v>
      </c>
      <c r="O90" s="23"/>
      <c r="P90" s="23"/>
      <c r="Q90" s="165" t="e">
        <f>Q79+7</f>
        <v>#VALUE!</v>
      </c>
      <c r="R90" s="256" t="str">
        <f>R79</f>
        <v>富士中</v>
      </c>
      <c r="S90" s="23"/>
      <c r="T90" s="257"/>
      <c r="U90" s="4" t="e">
        <f>U79+7</f>
        <v>#VALUE!</v>
      </c>
      <c r="V90" s="24" t="str">
        <f>V79</f>
        <v>大月中</v>
      </c>
      <c r="W90" s="23"/>
      <c r="X90" s="23"/>
      <c r="Y90" s="4" t="e">
        <f>Y79+7</f>
        <v>#VALUE!</v>
      </c>
      <c r="Z90" s="24" t="str">
        <f>Z2</f>
        <v>○○学校</v>
      </c>
      <c r="AA90" s="23"/>
      <c r="AB90" s="23"/>
      <c r="AC90" s="4">
        <f>AC79+7</f>
        <v>45585</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49</v>
      </c>
      <c r="I91" s="2" t="s">
        <v>2</v>
      </c>
      <c r="J91" s="5" t="s">
        <v>0</v>
      </c>
      <c r="K91" s="1" t="s">
        <v>1</v>
      </c>
      <c r="L91" s="191" t="s">
        <v>49</v>
      </c>
      <c r="M91" s="6" t="s">
        <v>2</v>
      </c>
      <c r="N91" s="25" t="s">
        <v>0</v>
      </c>
      <c r="O91" s="1" t="s">
        <v>1</v>
      </c>
      <c r="P91" s="191" t="s">
        <v>49</v>
      </c>
      <c r="Q91" s="2" t="s">
        <v>2</v>
      </c>
      <c r="R91" s="5" t="s">
        <v>0</v>
      </c>
      <c r="S91" s="1" t="s">
        <v>1</v>
      </c>
      <c r="T91" s="357" t="s">
        <v>49</v>
      </c>
      <c r="U91" s="2" t="s">
        <v>2</v>
      </c>
      <c r="V91" s="5" t="s">
        <v>0</v>
      </c>
      <c r="W91" s="1" t="s">
        <v>1</v>
      </c>
      <c r="X91" s="191" t="s">
        <v>49</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5"/>
      <c r="G92" s="1"/>
      <c r="H92" s="2"/>
      <c r="I92" s="7"/>
      <c r="J92" s="5"/>
      <c r="K92" s="1"/>
      <c r="L92" s="2"/>
      <c r="M92" s="7"/>
      <c r="N92" s="25"/>
      <c r="O92" s="1"/>
      <c r="P92" s="2"/>
      <c r="Q92" s="30"/>
      <c r="R92" s="5"/>
      <c r="S92" s="1"/>
      <c r="T92" s="1"/>
      <c r="U92" s="7"/>
      <c r="V92" s="5"/>
      <c r="W92" s="1"/>
      <c r="X92" s="2"/>
      <c r="Y92" s="7"/>
      <c r="Z92" s="5"/>
      <c r="AA92" s="1"/>
      <c r="AB92" s="2"/>
      <c r="AC92" s="220" t="s">
        <v>104</v>
      </c>
      <c r="AD92" s="91">
        <v>1</v>
      </c>
      <c r="FQ92" s="94"/>
      <c r="FR92" s="94"/>
      <c r="FS92" s="94"/>
      <c r="FT92" s="94"/>
      <c r="FU92" s="94"/>
      <c r="FV92" s="94"/>
      <c r="FW92" s="94"/>
      <c r="FX92" s="94"/>
    </row>
    <row r="93" spans="1:180" s="15" customFormat="1" ht="30" customHeight="1" x14ac:dyDescent="0.2">
      <c r="A93" s="92">
        <v>2</v>
      </c>
      <c r="B93" s="11"/>
      <c r="C93" s="12"/>
      <c r="D93" s="10"/>
      <c r="E93" s="14"/>
      <c r="F93" s="11"/>
      <c r="G93" s="12"/>
      <c r="H93" s="10"/>
      <c r="I93" s="14"/>
      <c r="J93" s="11"/>
      <c r="K93" s="12"/>
      <c r="L93" s="10"/>
      <c r="M93" s="14"/>
      <c r="N93" s="26"/>
      <c r="O93" s="12"/>
      <c r="P93" s="10"/>
      <c r="Q93" s="31"/>
      <c r="R93" s="11"/>
      <c r="S93" s="12"/>
      <c r="T93" s="12"/>
      <c r="U93" s="14"/>
      <c r="V93" s="11"/>
      <c r="W93" s="12"/>
      <c r="X93" s="10"/>
      <c r="Y93" s="14"/>
      <c r="Z93" s="11"/>
      <c r="AA93" s="12"/>
      <c r="AB93" s="10"/>
      <c r="AC93" s="14"/>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5"/>
      <c r="G94" s="1"/>
      <c r="H94" s="2"/>
      <c r="I94" s="7"/>
      <c r="J94" s="5"/>
      <c r="K94" s="1"/>
      <c r="L94" s="2"/>
      <c r="M94" s="7"/>
      <c r="N94" s="25"/>
      <c r="O94" s="1"/>
      <c r="P94" s="2"/>
      <c r="Q94" s="30"/>
      <c r="R94" s="5"/>
      <c r="S94" s="1"/>
      <c r="T94" s="1"/>
      <c r="U94" s="7"/>
      <c r="V94" s="5"/>
      <c r="W94" s="1"/>
      <c r="X94" s="2"/>
      <c r="Y94" s="7"/>
      <c r="Z94" s="5"/>
      <c r="AA94" s="1"/>
      <c r="AB94" s="2"/>
      <c r="AC94" s="7"/>
      <c r="AD94" s="91">
        <v>3</v>
      </c>
      <c r="FQ94" s="94"/>
      <c r="FR94" s="94"/>
      <c r="FS94" s="94"/>
      <c r="FT94" s="94"/>
      <c r="FU94" s="94"/>
      <c r="FV94" s="94"/>
      <c r="FW94" s="94"/>
      <c r="FX94" s="94"/>
    </row>
    <row r="95" spans="1:180" s="15" customFormat="1" ht="30" customHeight="1" x14ac:dyDescent="0.2">
      <c r="A95" s="92">
        <v>4</v>
      </c>
      <c r="B95" s="11"/>
      <c r="C95" s="12"/>
      <c r="D95" s="10"/>
      <c r="E95" s="14"/>
      <c r="F95" s="11"/>
      <c r="G95" s="12"/>
      <c r="H95" s="10"/>
      <c r="I95" s="14"/>
      <c r="J95" s="11"/>
      <c r="K95" s="12"/>
      <c r="L95" s="10"/>
      <c r="M95" s="14"/>
      <c r="N95" s="26"/>
      <c r="O95" s="12"/>
      <c r="P95" s="10"/>
      <c r="Q95" s="31"/>
      <c r="R95" s="11"/>
      <c r="S95" s="12"/>
      <c r="T95" s="12"/>
      <c r="U95" s="14"/>
      <c r="V95" s="11"/>
      <c r="W95" s="12"/>
      <c r="X95" s="10"/>
      <c r="Y95" s="14"/>
      <c r="Z95" s="11"/>
      <c r="AA95" s="12"/>
      <c r="AB95" s="10"/>
      <c r="AC95" s="14"/>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5"/>
      <c r="G96" s="1"/>
      <c r="H96" s="2"/>
      <c r="I96" s="7"/>
      <c r="J96" s="5"/>
      <c r="K96" s="1"/>
      <c r="L96" s="2"/>
      <c r="M96" s="7"/>
      <c r="N96" s="25"/>
      <c r="O96" s="1"/>
      <c r="P96" s="2"/>
      <c r="Q96" s="157"/>
      <c r="R96" s="5"/>
      <c r="S96" s="1"/>
      <c r="T96" s="1"/>
      <c r="U96" s="7"/>
      <c r="V96" s="5"/>
      <c r="W96" s="1"/>
      <c r="X96" s="2"/>
      <c r="Y96" s="7"/>
      <c r="Z96" s="5"/>
      <c r="AA96" s="1"/>
      <c r="AB96" s="2"/>
      <c r="AC96" s="7"/>
      <c r="AD96" s="91">
        <v>5</v>
      </c>
      <c r="FQ96" s="94"/>
      <c r="FR96" s="94"/>
      <c r="FS96" s="94"/>
      <c r="FT96" s="94"/>
      <c r="FU96" s="94"/>
      <c r="FV96" s="94"/>
      <c r="FW96" s="94"/>
      <c r="FX96" s="94"/>
    </row>
    <row r="97" spans="1:180" s="15" customFormat="1" ht="30" customHeight="1" x14ac:dyDescent="0.2">
      <c r="A97" s="92">
        <v>6</v>
      </c>
      <c r="B97" s="11"/>
      <c r="C97" s="12"/>
      <c r="D97" s="10"/>
      <c r="E97" s="14"/>
      <c r="F97" s="11"/>
      <c r="G97" s="12"/>
      <c r="H97" s="10"/>
      <c r="I97" s="13"/>
      <c r="J97" s="11"/>
      <c r="K97" s="12"/>
      <c r="L97" s="10"/>
      <c r="M97" s="14"/>
      <c r="N97" s="26"/>
      <c r="O97" s="12"/>
      <c r="P97" s="10"/>
      <c r="Q97" s="31"/>
      <c r="R97" s="11"/>
      <c r="S97" s="12"/>
      <c r="T97" s="12"/>
      <c r="U97" s="13"/>
      <c r="V97" s="11"/>
      <c r="W97" s="12"/>
      <c r="X97" s="10"/>
      <c r="Y97" s="14"/>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5"/>
      <c r="G98" s="36"/>
      <c r="H98" s="41"/>
      <c r="I98" s="37"/>
      <c r="J98" s="35"/>
      <c r="K98" s="36"/>
      <c r="L98" s="41"/>
      <c r="M98" s="37"/>
      <c r="N98" s="38"/>
      <c r="O98" s="36"/>
      <c r="P98" s="41"/>
      <c r="Q98" s="39"/>
      <c r="R98" s="35"/>
      <c r="S98" s="36"/>
      <c r="T98" s="36"/>
      <c r="U98" s="37"/>
      <c r="V98" s="35"/>
      <c r="W98" s="36"/>
      <c r="X98" s="41"/>
      <c r="Y98" s="37"/>
      <c r="Z98" s="35"/>
      <c r="AA98" s="36"/>
      <c r="AB98" s="41"/>
      <c r="AC98" s="37"/>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42">
        <f>SUM(R92:R98)</f>
        <v>0</v>
      </c>
      <c r="S99" s="43">
        <f>SUM(S92:S98)</f>
        <v>0</v>
      </c>
      <c r="T99" s="43"/>
      <c r="U99" s="51"/>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41</v>
      </c>
      <c r="B100" s="16" t="str">
        <f>$B$1</f>
        <v>山梨　太郎</v>
      </c>
      <c r="C100" s="17"/>
      <c r="D100" s="17"/>
      <c r="E100" s="45" t="str">
        <f>E89</f>
        <v>月曜日</v>
      </c>
      <c r="F100" s="46" t="str">
        <f>F89</f>
        <v>甲州　花子</v>
      </c>
      <c r="G100" s="46"/>
      <c r="H100" s="46"/>
      <c r="I100" s="47" t="str">
        <f>I89</f>
        <v>〇曜日</v>
      </c>
      <c r="J100" s="277" t="str">
        <f>J89</f>
        <v>笛吹　次郎</v>
      </c>
      <c r="K100" s="278"/>
      <c r="L100" s="278"/>
      <c r="M100" s="279" t="str">
        <f>M89</f>
        <v>〇曜日</v>
      </c>
      <c r="N100" s="49" t="str">
        <f>N89</f>
        <v>吉田　三郎</v>
      </c>
      <c r="O100" s="49"/>
      <c r="P100" s="49"/>
      <c r="Q100" s="50" t="str">
        <f>Q89</f>
        <v>〇曜日</v>
      </c>
      <c r="R100" s="332" t="str">
        <f>R89</f>
        <v>富士　さくら</v>
      </c>
      <c r="S100" s="280"/>
      <c r="T100" s="333"/>
      <c r="U100" s="281" t="str">
        <f>U89</f>
        <v>〇曜日</v>
      </c>
      <c r="V100" s="282" t="str">
        <f>V89</f>
        <v>大月　四郎</v>
      </c>
      <c r="W100" s="283"/>
      <c r="X100" s="283"/>
      <c r="Y100" s="284" t="str">
        <f>Y89</f>
        <v>〇曜日</v>
      </c>
      <c r="Z100" s="159"/>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t="e">
        <f>E90+7</f>
        <v>#VALUE!</v>
      </c>
      <c r="F101" s="23" t="str">
        <f>F90</f>
        <v>山梨中</v>
      </c>
      <c r="G101" s="23"/>
      <c r="H101" s="23"/>
      <c r="I101" s="4" t="e">
        <f>I90+7</f>
        <v>#VALUE!</v>
      </c>
      <c r="J101" s="24" t="str">
        <f>J90</f>
        <v>笛吹中</v>
      </c>
      <c r="K101" s="23"/>
      <c r="L101" s="23"/>
      <c r="M101" s="4" t="e">
        <f>M90+7</f>
        <v>#VALUE!</v>
      </c>
      <c r="N101" s="23" t="str">
        <f>N90</f>
        <v>笛吹中</v>
      </c>
      <c r="O101" s="23"/>
      <c r="P101" s="23"/>
      <c r="Q101" s="165" t="e">
        <f>Q90+7</f>
        <v>#VALUE!</v>
      </c>
      <c r="R101" s="256" t="str">
        <f>R90</f>
        <v>富士中</v>
      </c>
      <c r="S101" s="23"/>
      <c r="T101" s="257"/>
      <c r="U101" s="4" t="e">
        <f>U90+7</f>
        <v>#VALUE!</v>
      </c>
      <c r="V101" s="24" t="str">
        <f>V90</f>
        <v>大月中</v>
      </c>
      <c r="W101" s="23"/>
      <c r="X101" s="23"/>
      <c r="Y101" s="4" t="e">
        <f>Y90+7</f>
        <v>#VALUE!</v>
      </c>
      <c r="Z101" s="24" t="str">
        <f>Z2</f>
        <v>○○学校</v>
      </c>
      <c r="AA101" s="23"/>
      <c r="AB101" s="23"/>
      <c r="AC101" s="4">
        <f>AC90+7</f>
        <v>45592</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t="s">
        <v>49</v>
      </c>
      <c r="I102" s="2" t="s">
        <v>2</v>
      </c>
      <c r="J102" s="5" t="s">
        <v>0</v>
      </c>
      <c r="K102" s="1" t="s">
        <v>1</v>
      </c>
      <c r="L102" s="191" t="s">
        <v>49</v>
      </c>
      <c r="M102" s="6" t="s">
        <v>2</v>
      </c>
      <c r="N102" s="25" t="s">
        <v>0</v>
      </c>
      <c r="O102" s="1" t="s">
        <v>1</v>
      </c>
      <c r="P102" s="191" t="s">
        <v>49</v>
      </c>
      <c r="Q102" s="2" t="s">
        <v>2</v>
      </c>
      <c r="R102" s="5" t="s">
        <v>0</v>
      </c>
      <c r="S102" s="1" t="s">
        <v>1</v>
      </c>
      <c r="T102" s="357" t="s">
        <v>49</v>
      </c>
      <c r="U102" s="2"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c r="J103" s="5"/>
      <c r="K103" s="1"/>
      <c r="L103" s="2"/>
      <c r="M103" s="7"/>
      <c r="N103" s="25"/>
      <c r="O103" s="1"/>
      <c r="P103" s="2"/>
      <c r="Q103" s="30"/>
      <c r="R103" s="5"/>
      <c r="S103" s="1"/>
      <c r="T103" s="1"/>
      <c r="U103" s="30"/>
      <c r="V103" s="5"/>
      <c r="W103" s="1"/>
      <c r="X103" s="2"/>
      <c r="Y103" s="7"/>
      <c r="Z103" s="5"/>
      <c r="AA103" s="1"/>
      <c r="AB103" s="2"/>
      <c r="AC103" s="7"/>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2"/>
      <c r="U104" s="31"/>
      <c r="V104" s="11"/>
      <c r="W104" s="12"/>
      <c r="X104" s="10"/>
      <c r="Y104" s="14"/>
      <c r="Z104" s="11"/>
      <c r="AA104" s="12"/>
      <c r="AB104" s="10"/>
      <c r="AC104" s="13"/>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30"/>
      <c r="R105" s="5"/>
      <c r="S105" s="1"/>
      <c r="T105" s="1"/>
      <c r="U105" s="7"/>
      <c r="V105" s="5"/>
      <c r="W105" s="1"/>
      <c r="X105" s="2"/>
      <c r="Y105" s="7"/>
      <c r="Z105" s="5"/>
      <c r="AA105" s="1"/>
      <c r="AB105" s="2"/>
      <c r="AC105" s="7"/>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31"/>
      <c r="R106" s="11"/>
      <c r="S106" s="12"/>
      <c r="T106" s="12"/>
      <c r="U106" s="31"/>
      <c r="V106" s="11"/>
      <c r="W106" s="12"/>
      <c r="X106" s="10"/>
      <c r="Y106" s="14"/>
      <c r="Z106" s="11"/>
      <c r="AA106" s="12"/>
      <c r="AB106" s="10"/>
      <c r="AC106" s="13"/>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150"/>
      <c r="J107" s="5"/>
      <c r="K107" s="1"/>
      <c r="L107" s="2"/>
      <c r="M107" s="7"/>
      <c r="N107" s="25"/>
      <c r="O107" s="1"/>
      <c r="P107" s="2"/>
      <c r="Q107" s="157"/>
      <c r="R107" s="5"/>
      <c r="S107" s="1"/>
      <c r="T107" s="1"/>
      <c r="U107" s="150"/>
      <c r="V107" s="5"/>
      <c r="W107" s="1"/>
      <c r="X107" s="2"/>
      <c r="Y107" s="7"/>
      <c r="Z107" s="5"/>
      <c r="AA107" s="1"/>
      <c r="AB107" s="2"/>
      <c r="AC107" s="6"/>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4"/>
      <c r="N108" s="26"/>
      <c r="O108" s="12"/>
      <c r="P108" s="10"/>
      <c r="Q108" s="31"/>
      <c r="R108" s="11"/>
      <c r="S108" s="12"/>
      <c r="T108" s="12"/>
      <c r="U108" s="31"/>
      <c r="V108" s="11"/>
      <c r="W108" s="12"/>
      <c r="X108" s="10"/>
      <c r="Y108" s="14"/>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9"/>
      <c r="R109" s="35"/>
      <c r="S109" s="36"/>
      <c r="T109" s="36"/>
      <c r="U109" s="37"/>
      <c r="V109" s="35"/>
      <c r="W109" s="36"/>
      <c r="X109" s="41"/>
      <c r="Y109" s="37"/>
      <c r="Z109" s="35"/>
      <c r="AA109" s="36"/>
      <c r="AB109" s="41"/>
      <c r="AC109" s="40"/>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42">
        <f>SUM(R103:R109)</f>
        <v>0</v>
      </c>
      <c r="S110" s="43">
        <f>SUM(S103:S109)</f>
        <v>0</v>
      </c>
      <c r="T110" s="43"/>
      <c r="U110" s="51"/>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42</v>
      </c>
      <c r="B111" s="16" t="str">
        <f>$B$1</f>
        <v>山梨　太郎</v>
      </c>
      <c r="C111" s="17"/>
      <c r="D111" s="17"/>
      <c r="E111" s="45" t="str">
        <f>E100</f>
        <v>月曜日</v>
      </c>
      <c r="F111" s="46" t="str">
        <f>F100</f>
        <v>甲州　花子</v>
      </c>
      <c r="G111" s="46"/>
      <c r="H111" s="46"/>
      <c r="I111" s="47" t="str">
        <f>I100</f>
        <v>〇曜日</v>
      </c>
      <c r="J111" s="277" t="str">
        <f>J100</f>
        <v>笛吹　次郎</v>
      </c>
      <c r="K111" s="278"/>
      <c r="L111" s="278"/>
      <c r="M111" s="279" t="str">
        <f>M100</f>
        <v>〇曜日</v>
      </c>
      <c r="N111" s="49" t="str">
        <f>N100</f>
        <v>吉田　三郎</v>
      </c>
      <c r="O111" s="49"/>
      <c r="P111" s="49"/>
      <c r="Q111" s="50" t="str">
        <f>Q100</f>
        <v>〇曜日</v>
      </c>
      <c r="R111" s="332" t="str">
        <f>R100</f>
        <v>富士　さくら</v>
      </c>
      <c r="S111" s="280"/>
      <c r="T111" s="333"/>
      <c r="U111" s="281" t="str">
        <f>U100</f>
        <v>〇曜日</v>
      </c>
      <c r="V111" s="282" t="str">
        <f>V100</f>
        <v>大月　四郎</v>
      </c>
      <c r="W111" s="283"/>
      <c r="X111" s="283"/>
      <c r="Y111" s="284" t="str">
        <f>Y100</f>
        <v>〇曜日</v>
      </c>
      <c r="Z111" s="48"/>
      <c r="AA111"/>
      <c r="AB111"/>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t="e">
        <f>E101+7</f>
        <v>#VALUE!</v>
      </c>
      <c r="F112" s="23" t="str">
        <f>F101</f>
        <v>山梨中</v>
      </c>
      <c r="G112" s="23"/>
      <c r="H112" s="23"/>
      <c r="I112" s="4" t="e">
        <f>I101+7</f>
        <v>#VALUE!</v>
      </c>
      <c r="J112" s="24" t="str">
        <f>J101</f>
        <v>笛吹中</v>
      </c>
      <c r="K112" s="23"/>
      <c r="L112" s="23"/>
      <c r="M112" s="4" t="e">
        <f>M101+7</f>
        <v>#VALUE!</v>
      </c>
      <c r="N112" s="23" t="str">
        <f>N101</f>
        <v>笛吹中</v>
      </c>
      <c r="O112" s="23"/>
      <c r="P112" s="23"/>
      <c r="Q112" s="165" t="e">
        <f>Q101+7</f>
        <v>#VALUE!</v>
      </c>
      <c r="R112" s="256" t="str">
        <f>R101</f>
        <v>富士中</v>
      </c>
      <c r="S112" s="23"/>
      <c r="T112" s="257"/>
      <c r="U112" s="4" t="e">
        <f>U101+7</f>
        <v>#VALUE!</v>
      </c>
      <c r="V112" s="24" t="str">
        <f>V101</f>
        <v>大月中</v>
      </c>
      <c r="W112" s="23"/>
      <c r="X112" s="23"/>
      <c r="Y112" s="4" t="e">
        <f>Y101+7</f>
        <v>#VALUE!</v>
      </c>
      <c r="Z112" s="24" t="str">
        <f>Z2</f>
        <v>○○学校</v>
      </c>
      <c r="AA112" s="23"/>
      <c r="AB112" s="23"/>
      <c r="AC112" s="4">
        <f>AC101+7</f>
        <v>45599</v>
      </c>
      <c r="AD112" s="86"/>
      <c r="FQ112" s="94"/>
      <c r="FR112" s="94"/>
      <c r="FS112" s="94"/>
      <c r="FT112" s="94"/>
      <c r="FU112" s="94"/>
      <c r="FV112" s="94"/>
      <c r="FW112" s="94"/>
      <c r="FX112" s="94"/>
    </row>
    <row r="113" spans="1:180" ht="15" customHeight="1" x14ac:dyDescent="0.2">
      <c r="A113" s="91" t="s">
        <v>10</v>
      </c>
      <c r="B113" s="5" t="s">
        <v>0</v>
      </c>
      <c r="C113" s="1" t="s">
        <v>1</v>
      </c>
      <c r="D113" s="191" t="s">
        <v>49</v>
      </c>
      <c r="E113" s="6" t="s">
        <v>2</v>
      </c>
      <c r="F113" s="25" t="s">
        <v>0</v>
      </c>
      <c r="G113" s="1" t="s">
        <v>1</v>
      </c>
      <c r="H113" s="191" t="s">
        <v>49</v>
      </c>
      <c r="I113" s="2" t="s">
        <v>2</v>
      </c>
      <c r="J113" s="5" t="s">
        <v>0</v>
      </c>
      <c r="K113" s="1" t="s">
        <v>1</v>
      </c>
      <c r="L113" s="191"/>
      <c r="M113" s="6" t="s">
        <v>2</v>
      </c>
      <c r="N113" s="25" t="s">
        <v>0</v>
      </c>
      <c r="O113" s="1" t="s">
        <v>1</v>
      </c>
      <c r="P113" s="191" t="s">
        <v>49</v>
      </c>
      <c r="Q113" s="2" t="s">
        <v>2</v>
      </c>
      <c r="R113" s="5" t="s">
        <v>0</v>
      </c>
      <c r="S113" s="1" t="s">
        <v>1</v>
      </c>
      <c r="T113" s="357" t="s">
        <v>49</v>
      </c>
      <c r="U113" s="2" t="s">
        <v>2</v>
      </c>
      <c r="V113" s="5" t="s">
        <v>0</v>
      </c>
      <c r="W113" s="1" t="s">
        <v>1</v>
      </c>
      <c r="X113" s="191"/>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c r="F114" s="5"/>
      <c r="G114" s="1"/>
      <c r="H114" s="2"/>
      <c r="I114" s="7"/>
      <c r="J114" s="5"/>
      <c r="K114" s="1"/>
      <c r="L114" s="2"/>
      <c r="M114" s="228"/>
      <c r="N114" s="5"/>
      <c r="O114" s="1"/>
      <c r="P114" s="2"/>
      <c r="Q114" s="30"/>
      <c r="R114" s="5"/>
      <c r="S114" s="1"/>
      <c r="T114" s="1"/>
      <c r="U114" s="7"/>
      <c r="V114" s="5"/>
      <c r="W114" s="1"/>
      <c r="X114" s="2"/>
      <c r="Y114" s="228"/>
      <c r="Z114" s="5"/>
      <c r="AA114" s="1"/>
      <c r="AB114" s="2"/>
      <c r="AC114" s="228"/>
      <c r="AD114" s="91">
        <v>1</v>
      </c>
      <c r="FQ114" s="94"/>
      <c r="FR114" s="94"/>
      <c r="FS114" s="94"/>
      <c r="FT114" s="94"/>
      <c r="FU114" s="94"/>
      <c r="FV114" s="94"/>
      <c r="FW114" s="94"/>
      <c r="FX114" s="94"/>
    </row>
    <row r="115" spans="1:180" s="15" customFormat="1" ht="30" customHeight="1" x14ac:dyDescent="0.2">
      <c r="A115" s="92">
        <v>2</v>
      </c>
      <c r="B115" s="11"/>
      <c r="C115" s="12"/>
      <c r="D115" s="10"/>
      <c r="E115" s="14"/>
      <c r="F115" s="11"/>
      <c r="G115" s="12"/>
      <c r="H115" s="10"/>
      <c r="I115" s="14"/>
      <c r="J115" s="11"/>
      <c r="K115" s="12"/>
      <c r="L115" s="10"/>
      <c r="M115" s="14"/>
      <c r="N115" s="11"/>
      <c r="O115" s="12"/>
      <c r="P115" s="10"/>
      <c r="Q115" s="31"/>
      <c r="R115" s="11"/>
      <c r="S115" s="12"/>
      <c r="T115" s="12"/>
      <c r="U115" s="14"/>
      <c r="V115" s="11"/>
      <c r="W115" s="12"/>
      <c r="X115" s="10"/>
      <c r="Y115" s="14"/>
      <c r="Z115" s="11"/>
      <c r="AA115" s="12"/>
      <c r="AB115" s="10"/>
      <c r="AC115" s="13"/>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5"/>
      <c r="G116" s="1"/>
      <c r="H116" s="2"/>
      <c r="I116" s="7"/>
      <c r="J116" s="5"/>
      <c r="K116" s="1"/>
      <c r="L116" s="2"/>
      <c r="M116" s="7"/>
      <c r="N116" s="5"/>
      <c r="O116" s="1"/>
      <c r="P116" s="2"/>
      <c r="Q116" s="30"/>
      <c r="R116" s="5"/>
      <c r="S116" s="1"/>
      <c r="T116" s="1"/>
      <c r="U116" s="7"/>
      <c r="V116" s="5"/>
      <c r="W116" s="1"/>
      <c r="X116" s="2"/>
      <c r="Y116" s="7"/>
      <c r="Z116" s="5"/>
      <c r="AA116" s="1"/>
      <c r="AB116" s="2"/>
      <c r="AC116" s="6"/>
      <c r="AD116" s="91">
        <v>3</v>
      </c>
      <c r="FQ116" s="94"/>
      <c r="FR116" s="94"/>
      <c r="FS116" s="94"/>
      <c r="FT116" s="94"/>
      <c r="FU116" s="94"/>
      <c r="FV116" s="94"/>
      <c r="FW116" s="94"/>
      <c r="FX116" s="94"/>
    </row>
    <row r="117" spans="1:180" s="15" customFormat="1" ht="30" customHeight="1" x14ac:dyDescent="0.2">
      <c r="A117" s="92">
        <v>4</v>
      </c>
      <c r="B117" s="11"/>
      <c r="C117" s="12"/>
      <c r="D117" s="10"/>
      <c r="E117" s="14"/>
      <c r="F117" s="11"/>
      <c r="G117" s="12"/>
      <c r="H117" s="10"/>
      <c r="I117" s="14"/>
      <c r="J117" s="11"/>
      <c r="K117" s="12"/>
      <c r="L117" s="10"/>
      <c r="M117" s="14"/>
      <c r="N117" s="11"/>
      <c r="O117" s="12"/>
      <c r="P117" s="10"/>
      <c r="Q117" s="31"/>
      <c r="R117" s="11"/>
      <c r="S117" s="12"/>
      <c r="T117" s="12"/>
      <c r="U117" s="14"/>
      <c r="V117" s="11"/>
      <c r="W117" s="12"/>
      <c r="X117" s="10"/>
      <c r="Y117" s="14"/>
      <c r="Z117" s="11"/>
      <c r="AA117" s="12"/>
      <c r="AB117" s="10"/>
      <c r="AC117" s="138"/>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5"/>
      <c r="G118" s="1"/>
      <c r="H118" s="2"/>
      <c r="I118" s="142"/>
      <c r="J118" s="5"/>
      <c r="K118" s="1"/>
      <c r="L118" s="2"/>
      <c r="M118" s="7"/>
      <c r="N118" s="5"/>
      <c r="O118" s="1"/>
      <c r="P118" s="2"/>
      <c r="Q118" s="30"/>
      <c r="R118" s="5"/>
      <c r="S118" s="1"/>
      <c r="T118" s="1"/>
      <c r="U118" s="142"/>
      <c r="V118" s="5"/>
      <c r="W118" s="1"/>
      <c r="X118" s="2"/>
      <c r="Y118" s="7"/>
      <c r="Z118" s="5"/>
      <c r="AA118" s="1"/>
      <c r="AB118" s="2"/>
      <c r="AC118" s="7"/>
      <c r="AD118" s="91">
        <v>5</v>
      </c>
      <c r="FQ118" s="94"/>
      <c r="FR118" s="94"/>
      <c r="FS118" s="94"/>
      <c r="FT118" s="94"/>
      <c r="FU118" s="94"/>
      <c r="FV118" s="94"/>
      <c r="FW118" s="94"/>
      <c r="FX118" s="94"/>
    </row>
    <row r="119" spans="1:180" s="15" customFormat="1" ht="30" customHeight="1" x14ac:dyDescent="0.2">
      <c r="A119" s="92">
        <v>6</v>
      </c>
      <c r="B119" s="11"/>
      <c r="C119" s="12"/>
      <c r="D119" s="10"/>
      <c r="E119" s="13"/>
      <c r="F119" s="11"/>
      <c r="G119" s="12"/>
      <c r="H119" s="10"/>
      <c r="I119" s="14"/>
      <c r="J119" s="11"/>
      <c r="K119" s="12"/>
      <c r="L119" s="10"/>
      <c r="M119" s="14"/>
      <c r="N119" s="11"/>
      <c r="O119" s="12"/>
      <c r="P119" s="10"/>
      <c r="Q119" s="31"/>
      <c r="R119" s="11"/>
      <c r="S119" s="12"/>
      <c r="T119" s="12"/>
      <c r="U119" s="14"/>
      <c r="V119" s="11"/>
      <c r="W119" s="12"/>
      <c r="X119" s="10"/>
      <c r="Y119" s="14"/>
      <c r="Z119" s="11"/>
      <c r="AA119" s="12"/>
      <c r="AB119" s="10"/>
      <c r="AC119" s="14"/>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5"/>
      <c r="G120" s="36"/>
      <c r="H120" s="41"/>
      <c r="I120" s="37"/>
      <c r="J120" s="35"/>
      <c r="K120" s="36"/>
      <c r="L120" s="41"/>
      <c r="M120" s="37"/>
      <c r="N120" s="35"/>
      <c r="O120" s="36"/>
      <c r="P120" s="41"/>
      <c r="Q120" s="39"/>
      <c r="R120" s="35"/>
      <c r="S120" s="36"/>
      <c r="T120" s="36"/>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51"/>
      <c r="R121" s="42">
        <f>SUM(R114:R120)</f>
        <v>0</v>
      </c>
      <c r="S121" s="43">
        <f>SUM(S114:S120)</f>
        <v>0</v>
      </c>
      <c r="T121" s="43"/>
      <c r="U121" s="51"/>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43</v>
      </c>
      <c r="B122" s="16" t="str">
        <f>$B$1</f>
        <v>山梨　太郎</v>
      </c>
      <c r="C122" s="17"/>
      <c r="D122" s="17"/>
      <c r="E122" s="45" t="str">
        <f>E111</f>
        <v>月曜日</v>
      </c>
      <c r="F122" s="46" t="str">
        <f>F111</f>
        <v>甲州　花子</v>
      </c>
      <c r="G122" s="46"/>
      <c r="H122" s="46"/>
      <c r="I122" s="47" t="str">
        <f>I111</f>
        <v>〇曜日</v>
      </c>
      <c r="J122" s="277" t="str">
        <f>J111</f>
        <v>笛吹　次郎</v>
      </c>
      <c r="K122" s="278"/>
      <c r="L122" s="278"/>
      <c r="M122" s="279" t="str">
        <f>M111</f>
        <v>〇曜日</v>
      </c>
      <c r="N122" s="49" t="str">
        <f>N111</f>
        <v>吉田　三郎</v>
      </c>
      <c r="O122" s="49"/>
      <c r="P122" s="49"/>
      <c r="Q122" s="50" t="str">
        <f>Q111</f>
        <v>〇曜日</v>
      </c>
      <c r="R122" s="332" t="str">
        <f>R111</f>
        <v>富士　さくら</v>
      </c>
      <c r="S122" s="280"/>
      <c r="T122" s="333"/>
      <c r="U122" s="281" t="str">
        <f>U111</f>
        <v>〇曜日</v>
      </c>
      <c r="V122" s="282" t="str">
        <f>V111</f>
        <v>大月　四郎</v>
      </c>
      <c r="W122" s="283"/>
      <c r="X122" s="283"/>
      <c r="Y122" s="284" t="str">
        <f>Y111</f>
        <v>〇曜日</v>
      </c>
      <c r="Z122" s="159"/>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t="e">
        <f>E112+7</f>
        <v>#VALUE!</v>
      </c>
      <c r="F123" s="23" t="str">
        <f>F112</f>
        <v>山梨中</v>
      </c>
      <c r="G123" s="23"/>
      <c r="H123" s="23"/>
      <c r="I123" s="4" t="e">
        <f>I112+7</f>
        <v>#VALUE!</v>
      </c>
      <c r="J123" s="24" t="str">
        <f>J112</f>
        <v>笛吹中</v>
      </c>
      <c r="K123" s="23"/>
      <c r="L123" s="23"/>
      <c r="M123" s="4" t="e">
        <f>M112+7</f>
        <v>#VALUE!</v>
      </c>
      <c r="N123" s="23" t="str">
        <f>N112</f>
        <v>笛吹中</v>
      </c>
      <c r="O123" s="23"/>
      <c r="P123" s="23"/>
      <c r="Q123" s="165" t="e">
        <f>Q112+7</f>
        <v>#VALUE!</v>
      </c>
      <c r="R123" s="256" t="str">
        <f>R112</f>
        <v>富士中</v>
      </c>
      <c r="S123" s="23"/>
      <c r="T123" s="257"/>
      <c r="U123" s="4" t="e">
        <f>U112+7</f>
        <v>#VALUE!</v>
      </c>
      <c r="V123" s="24" t="str">
        <f>V112</f>
        <v>大月中</v>
      </c>
      <c r="W123" s="23"/>
      <c r="X123" s="23"/>
      <c r="Y123" s="4" t="e">
        <f>Y112+7</f>
        <v>#VALUE!</v>
      </c>
      <c r="Z123" s="24" t="str">
        <f>Z2</f>
        <v>○○学校</v>
      </c>
      <c r="AA123" s="23"/>
      <c r="AB123" s="23"/>
      <c r="AC123" s="4">
        <f>AC112+7</f>
        <v>45606</v>
      </c>
      <c r="AD123" s="86"/>
      <c r="FQ123" s="94"/>
      <c r="FR123" s="94"/>
      <c r="FS123" s="94"/>
      <c r="FT123" s="94"/>
      <c r="FU123" s="94"/>
      <c r="FV123" s="94"/>
      <c r="FW123" s="94"/>
      <c r="FX123" s="94"/>
    </row>
    <row r="124" spans="1:180" ht="15" customHeight="1" x14ac:dyDescent="0.2">
      <c r="A124" s="91" t="s">
        <v>10</v>
      </c>
      <c r="B124" s="5" t="s">
        <v>0</v>
      </c>
      <c r="C124" s="1" t="s">
        <v>1</v>
      </c>
      <c r="D124" s="191" t="s">
        <v>49</v>
      </c>
      <c r="E124" s="6" t="s">
        <v>2</v>
      </c>
      <c r="F124" s="25" t="s">
        <v>0</v>
      </c>
      <c r="G124" s="1" t="s">
        <v>1</v>
      </c>
      <c r="H124" s="191" t="s">
        <v>49</v>
      </c>
      <c r="I124" s="2" t="s">
        <v>2</v>
      </c>
      <c r="J124" s="5" t="s">
        <v>0</v>
      </c>
      <c r="K124" s="1" t="s">
        <v>1</v>
      </c>
      <c r="L124" s="191" t="s">
        <v>49</v>
      </c>
      <c r="M124" s="6" t="s">
        <v>2</v>
      </c>
      <c r="N124" s="25" t="s">
        <v>0</v>
      </c>
      <c r="O124" s="1" t="s">
        <v>1</v>
      </c>
      <c r="P124" s="191" t="s">
        <v>49</v>
      </c>
      <c r="Q124" s="2" t="s">
        <v>2</v>
      </c>
      <c r="R124" s="5" t="s">
        <v>0</v>
      </c>
      <c r="S124" s="1" t="s">
        <v>1</v>
      </c>
      <c r="T124" s="357" t="s">
        <v>49</v>
      </c>
      <c r="U124" s="2" t="s">
        <v>2</v>
      </c>
      <c r="V124" s="5" t="s">
        <v>0</v>
      </c>
      <c r="W124" s="1" t="s">
        <v>1</v>
      </c>
      <c r="X124" s="191" t="s">
        <v>49</v>
      </c>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25"/>
      <c r="G125" s="1"/>
      <c r="H125" s="2"/>
      <c r="I125" s="30"/>
      <c r="J125" s="5"/>
      <c r="K125" s="1"/>
      <c r="L125" s="2"/>
      <c r="M125" s="7"/>
      <c r="N125" s="25"/>
      <c r="O125" s="1"/>
      <c r="P125" s="2"/>
      <c r="Q125" s="30"/>
      <c r="R125" s="5"/>
      <c r="S125" s="1"/>
      <c r="T125" s="1"/>
      <c r="U125" s="30"/>
      <c r="V125" s="5"/>
      <c r="W125" s="1"/>
      <c r="X125" s="2"/>
      <c r="Y125" s="7"/>
      <c r="Z125" s="5"/>
      <c r="AA125" s="1"/>
      <c r="AB125" s="2"/>
      <c r="AC125" s="7"/>
      <c r="AD125" s="91">
        <v>1</v>
      </c>
      <c r="FQ125" s="94"/>
      <c r="FR125" s="94"/>
      <c r="FS125" s="94"/>
      <c r="FT125" s="94"/>
      <c r="FU125" s="94"/>
      <c r="FV125" s="94"/>
      <c r="FW125" s="94"/>
      <c r="FX125" s="94"/>
    </row>
    <row r="126" spans="1:180" s="15" customFormat="1" ht="30" customHeight="1" x14ac:dyDescent="0.2">
      <c r="A126" s="92">
        <v>2</v>
      </c>
      <c r="B126" s="11"/>
      <c r="C126" s="12"/>
      <c r="D126" s="10"/>
      <c r="E126" s="14"/>
      <c r="F126" s="26"/>
      <c r="G126" s="12"/>
      <c r="H126" s="10"/>
      <c r="I126" s="31"/>
      <c r="J126" s="11"/>
      <c r="K126" s="12"/>
      <c r="L126" s="10"/>
      <c r="M126" s="14"/>
      <c r="N126" s="26"/>
      <c r="O126" s="12"/>
      <c r="P126" s="10"/>
      <c r="Q126" s="31"/>
      <c r="R126" s="11"/>
      <c r="S126" s="12"/>
      <c r="T126" s="12"/>
      <c r="U126" s="31"/>
      <c r="V126" s="11"/>
      <c r="W126" s="12"/>
      <c r="X126" s="10"/>
      <c r="Y126" s="14"/>
      <c r="Z126" s="11"/>
      <c r="AA126" s="12"/>
      <c r="AB126" s="10"/>
      <c r="AC126" s="14"/>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25"/>
      <c r="G127" s="1"/>
      <c r="H127" s="2"/>
      <c r="I127" s="7"/>
      <c r="J127" s="5"/>
      <c r="K127" s="1"/>
      <c r="L127" s="2"/>
      <c r="M127" s="7"/>
      <c r="N127" s="25"/>
      <c r="O127" s="1"/>
      <c r="P127" s="2"/>
      <c r="Q127" s="30"/>
      <c r="R127" s="5"/>
      <c r="S127" s="1"/>
      <c r="T127" s="1"/>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26"/>
      <c r="G128" s="12"/>
      <c r="H128" s="10"/>
      <c r="I128" s="31"/>
      <c r="J128" s="11"/>
      <c r="K128" s="12"/>
      <c r="L128" s="10"/>
      <c r="M128" s="14"/>
      <c r="N128" s="26"/>
      <c r="O128" s="12"/>
      <c r="P128" s="10"/>
      <c r="Q128" s="31"/>
      <c r="R128" s="11"/>
      <c r="S128" s="12"/>
      <c r="T128" s="12"/>
      <c r="U128" s="31"/>
      <c r="V128" s="11"/>
      <c r="W128" s="12"/>
      <c r="X128" s="10"/>
      <c r="Y128" s="14"/>
      <c r="Z128" s="11"/>
      <c r="AA128" s="12"/>
      <c r="AB128" s="10"/>
      <c r="AC128" s="13"/>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25"/>
      <c r="G129" s="1"/>
      <c r="H129" s="2"/>
      <c r="I129" s="157"/>
      <c r="J129" s="5"/>
      <c r="K129" s="1"/>
      <c r="L129" s="2"/>
      <c r="M129" s="7"/>
      <c r="N129" s="25"/>
      <c r="O129" s="1"/>
      <c r="P129" s="2"/>
      <c r="Q129" s="157"/>
      <c r="R129" s="5"/>
      <c r="S129" s="1"/>
      <c r="T129" s="1"/>
      <c r="U129" s="157"/>
      <c r="V129" s="5"/>
      <c r="W129" s="1"/>
      <c r="X129" s="2"/>
      <c r="Y129" s="7"/>
      <c r="Z129" s="5"/>
      <c r="AA129" s="1"/>
      <c r="AB129" s="2"/>
      <c r="AC129" s="7"/>
      <c r="AD129" s="91">
        <v>5</v>
      </c>
      <c r="FQ129" s="94"/>
      <c r="FR129" s="94"/>
      <c r="FS129" s="94"/>
      <c r="FT129" s="94"/>
      <c r="FU129" s="94"/>
      <c r="FV129" s="94"/>
      <c r="FW129" s="94"/>
      <c r="FX129" s="94"/>
    </row>
    <row r="130" spans="1:180" s="15" customFormat="1" ht="30" customHeight="1" x14ac:dyDescent="0.2">
      <c r="A130" s="92">
        <v>6</v>
      </c>
      <c r="B130" s="11"/>
      <c r="C130" s="12"/>
      <c r="D130" s="10"/>
      <c r="E130" s="14"/>
      <c r="F130" s="26"/>
      <c r="G130" s="12"/>
      <c r="H130" s="10"/>
      <c r="I130" s="31"/>
      <c r="J130" s="11"/>
      <c r="K130" s="12"/>
      <c r="L130" s="10"/>
      <c r="M130" s="14"/>
      <c r="N130" s="26"/>
      <c r="O130" s="12"/>
      <c r="P130" s="10"/>
      <c r="Q130" s="31"/>
      <c r="R130" s="11"/>
      <c r="S130" s="12"/>
      <c r="T130" s="12"/>
      <c r="U130" s="31"/>
      <c r="V130" s="11"/>
      <c r="W130" s="12"/>
      <c r="X130" s="10"/>
      <c r="Y130" s="14"/>
      <c r="Z130" s="11"/>
      <c r="AA130" s="12"/>
      <c r="AB130" s="10"/>
      <c r="AC130" s="14"/>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8"/>
      <c r="G131" s="36"/>
      <c r="H131" s="41"/>
      <c r="I131" s="37"/>
      <c r="J131" s="35"/>
      <c r="K131" s="36"/>
      <c r="L131" s="41"/>
      <c r="M131" s="37"/>
      <c r="N131" s="38"/>
      <c r="O131" s="36"/>
      <c r="P131" s="41"/>
      <c r="Q131" s="39"/>
      <c r="R131" s="35"/>
      <c r="S131" s="36"/>
      <c r="T131" s="36"/>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42">
        <f>SUM(R125:R131)</f>
        <v>0</v>
      </c>
      <c r="S132" s="43">
        <f>SUM(S125:S131)</f>
        <v>0</v>
      </c>
      <c r="T132" s="43"/>
      <c r="U132" s="51"/>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customHeight="1" thickTop="1" x14ac:dyDescent="0.2">
      <c r="A133" s="85" t="s">
        <v>44</v>
      </c>
      <c r="B133" s="16" t="str">
        <f>$B$1</f>
        <v>山梨　太郎</v>
      </c>
      <c r="C133" s="17"/>
      <c r="D133" s="17"/>
      <c r="E133" s="45" t="str">
        <f>E122</f>
        <v>月曜日</v>
      </c>
      <c r="F133" s="46" t="str">
        <f>F122</f>
        <v>甲州　花子</v>
      </c>
      <c r="G133" s="46"/>
      <c r="H133" s="46"/>
      <c r="I133" s="47" t="str">
        <f>I122</f>
        <v>〇曜日</v>
      </c>
      <c r="J133" s="277" t="str">
        <f>J122</f>
        <v>笛吹　次郎</v>
      </c>
      <c r="K133" s="278"/>
      <c r="L133" s="278"/>
      <c r="M133" s="279" t="str">
        <f>M122</f>
        <v>〇曜日</v>
      </c>
      <c r="N133" s="49" t="str">
        <f>N122</f>
        <v>吉田　三郎</v>
      </c>
      <c r="O133" s="49"/>
      <c r="P133" s="49"/>
      <c r="Q133" s="50" t="str">
        <f>Q122</f>
        <v>〇曜日</v>
      </c>
      <c r="R133" s="332" t="str">
        <f>R122</f>
        <v>富士　さくら</v>
      </c>
      <c r="S133" s="280"/>
      <c r="T133" s="333"/>
      <c r="U133" s="281" t="str">
        <f>U122</f>
        <v>〇曜日</v>
      </c>
      <c r="V133" s="282" t="str">
        <f>V122</f>
        <v>大月　四郎</v>
      </c>
      <c r="W133" s="283"/>
      <c r="X133" s="283"/>
      <c r="Y133" s="284" t="str">
        <f>Y122</f>
        <v>〇曜日</v>
      </c>
      <c r="Z133" s="48"/>
      <c r="AA133"/>
      <c r="AB133"/>
      <c r="AC133" s="28" t="s">
        <v>7</v>
      </c>
      <c r="AD133" s="86"/>
      <c r="FQ133" s="94"/>
      <c r="FR133" s="94"/>
      <c r="FS133" s="94"/>
      <c r="FT133" s="94"/>
      <c r="FU133" s="94"/>
      <c r="FV133" s="94"/>
      <c r="FW133" s="94"/>
      <c r="FX133" s="94"/>
    </row>
    <row r="134" spans="1:180" ht="14.25" customHeight="1" x14ac:dyDescent="0.2">
      <c r="A134" s="86"/>
      <c r="B134" s="21" t="str">
        <f>B123</f>
        <v>山梨中</v>
      </c>
      <c r="C134" s="22"/>
      <c r="D134" s="22"/>
      <c r="E134" s="4" t="e">
        <f>E123+7</f>
        <v>#VALUE!</v>
      </c>
      <c r="F134" s="23" t="str">
        <f>F123</f>
        <v>山梨中</v>
      </c>
      <c r="G134" s="23"/>
      <c r="H134" s="23"/>
      <c r="I134" s="4" t="e">
        <f>I123+7</f>
        <v>#VALUE!</v>
      </c>
      <c r="J134" s="24" t="str">
        <f>J123</f>
        <v>笛吹中</v>
      </c>
      <c r="K134" s="23"/>
      <c r="L134" s="23"/>
      <c r="M134" s="4" t="e">
        <f>M123+7</f>
        <v>#VALUE!</v>
      </c>
      <c r="N134" s="23" t="str">
        <f>N123</f>
        <v>笛吹中</v>
      </c>
      <c r="O134" s="23"/>
      <c r="P134" s="23"/>
      <c r="Q134" s="165" t="e">
        <f>Q123+7</f>
        <v>#VALUE!</v>
      </c>
      <c r="R134" s="256" t="str">
        <f>R123</f>
        <v>富士中</v>
      </c>
      <c r="S134" s="23"/>
      <c r="T134" s="257"/>
      <c r="U134" s="4" t="e">
        <f>U123+7</f>
        <v>#VALUE!</v>
      </c>
      <c r="V134" s="24" t="str">
        <f>V123</f>
        <v>大月中</v>
      </c>
      <c r="W134" s="23"/>
      <c r="X134" s="23"/>
      <c r="Y134" s="4" t="e">
        <f>Y123+7</f>
        <v>#VALUE!</v>
      </c>
      <c r="Z134" s="24" t="str">
        <f>Z2</f>
        <v>○○学校</v>
      </c>
      <c r="AA134" s="23"/>
      <c r="AB134" s="23"/>
      <c r="AC134" s="4">
        <f>AC123+7</f>
        <v>45613</v>
      </c>
      <c r="AD134" s="86"/>
      <c r="FQ134" s="94"/>
      <c r="FR134" s="94"/>
      <c r="FS134" s="94"/>
      <c r="FT134" s="94"/>
      <c r="FU134" s="94"/>
      <c r="FV134" s="94"/>
      <c r="FW134" s="94"/>
      <c r="FX134" s="94"/>
    </row>
    <row r="135" spans="1:180" ht="15" customHeight="1" x14ac:dyDescent="0.2">
      <c r="A135" s="91" t="s">
        <v>10</v>
      </c>
      <c r="B135" s="5" t="s">
        <v>0</v>
      </c>
      <c r="C135" s="1" t="s">
        <v>1</v>
      </c>
      <c r="D135" s="191" t="s">
        <v>49</v>
      </c>
      <c r="E135" s="6" t="s">
        <v>2</v>
      </c>
      <c r="F135" s="25" t="s">
        <v>0</v>
      </c>
      <c r="G135" s="1" t="s">
        <v>1</v>
      </c>
      <c r="H135" s="191" t="s">
        <v>49</v>
      </c>
      <c r="I135" s="2" t="s">
        <v>2</v>
      </c>
      <c r="J135" s="5" t="s">
        <v>0</v>
      </c>
      <c r="K135" s="1" t="s">
        <v>1</v>
      </c>
      <c r="L135" s="191" t="s">
        <v>49</v>
      </c>
      <c r="M135" s="6" t="s">
        <v>2</v>
      </c>
      <c r="N135" s="25" t="s">
        <v>0</v>
      </c>
      <c r="O135" s="1" t="s">
        <v>1</v>
      </c>
      <c r="P135" s="191" t="s">
        <v>49</v>
      </c>
      <c r="Q135" s="2" t="s">
        <v>2</v>
      </c>
      <c r="R135" s="5" t="s">
        <v>0</v>
      </c>
      <c r="S135" s="1" t="s">
        <v>1</v>
      </c>
      <c r="T135" s="357" t="s">
        <v>49</v>
      </c>
      <c r="U135" s="2" t="s">
        <v>2</v>
      </c>
      <c r="V135" s="5" t="s">
        <v>0</v>
      </c>
      <c r="W135" s="1" t="s">
        <v>1</v>
      </c>
      <c r="X135" s="191" t="s">
        <v>49</v>
      </c>
      <c r="Y135" s="6" t="s">
        <v>2</v>
      </c>
      <c r="Z135" s="5" t="s">
        <v>0</v>
      </c>
      <c r="AA135" s="1" t="s">
        <v>1</v>
      </c>
      <c r="AB135" s="2"/>
      <c r="AC135" s="6" t="s">
        <v>2</v>
      </c>
      <c r="AD135" s="91" t="s">
        <v>10</v>
      </c>
      <c r="FQ135" s="94"/>
      <c r="FR135" s="94"/>
      <c r="FS135" s="94"/>
      <c r="FT135" s="94"/>
      <c r="FU135" s="94"/>
      <c r="FV135" s="94"/>
      <c r="FW135" s="94"/>
      <c r="FX135" s="94"/>
    </row>
    <row r="136" spans="1:180" ht="30" customHeight="1" x14ac:dyDescent="0.2">
      <c r="A136" s="91">
        <v>1</v>
      </c>
      <c r="B136" s="5"/>
      <c r="C136" s="1"/>
      <c r="D136" s="2"/>
      <c r="E136" s="142"/>
      <c r="F136" s="25"/>
      <c r="G136" s="1"/>
      <c r="H136" s="2"/>
      <c r="I136" s="30"/>
      <c r="J136" s="5"/>
      <c r="K136" s="1"/>
      <c r="L136" s="2"/>
      <c r="M136" s="7"/>
      <c r="N136" s="25"/>
      <c r="O136" s="1"/>
      <c r="P136" s="2"/>
      <c r="Q136" s="30"/>
      <c r="R136" s="5"/>
      <c r="S136" s="1"/>
      <c r="T136" s="1"/>
      <c r="U136" s="30"/>
      <c r="V136" s="5"/>
      <c r="W136" s="1"/>
      <c r="X136" s="2"/>
      <c r="Y136" s="7"/>
      <c r="Z136" s="5"/>
      <c r="AA136" s="1"/>
      <c r="AB136" s="2"/>
      <c r="AC136" s="7"/>
      <c r="AD136" s="91">
        <v>1</v>
      </c>
      <c r="FQ136" s="94"/>
      <c r="FR136" s="94"/>
      <c r="FS136" s="94"/>
      <c r="FT136" s="94"/>
      <c r="FU136" s="94"/>
      <c r="FV136" s="94"/>
      <c r="FW136" s="94"/>
      <c r="FX136" s="94"/>
    </row>
    <row r="137" spans="1:180" s="15" customFormat="1" ht="30" customHeight="1" x14ac:dyDescent="0.2">
      <c r="A137" s="92">
        <v>2</v>
      </c>
      <c r="B137" s="11"/>
      <c r="C137" s="12"/>
      <c r="D137" s="10"/>
      <c r="E137" s="14"/>
      <c r="F137" s="26"/>
      <c r="G137" s="12"/>
      <c r="H137" s="10"/>
      <c r="I137" s="31"/>
      <c r="J137" s="11"/>
      <c r="K137" s="12"/>
      <c r="L137" s="10"/>
      <c r="M137" s="14"/>
      <c r="N137" s="26"/>
      <c r="O137" s="12"/>
      <c r="P137" s="10"/>
      <c r="Q137" s="31"/>
      <c r="R137" s="11"/>
      <c r="S137" s="12"/>
      <c r="T137" s="12"/>
      <c r="U137" s="31"/>
      <c r="V137" s="11"/>
      <c r="W137" s="12"/>
      <c r="X137" s="10"/>
      <c r="Y137" s="14"/>
      <c r="Z137" s="11"/>
      <c r="AA137" s="12"/>
      <c r="AB137" s="10"/>
      <c r="AC137" s="13"/>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customHeight="1" x14ac:dyDescent="0.2">
      <c r="A138" s="91">
        <v>3</v>
      </c>
      <c r="B138" s="5"/>
      <c r="C138" s="1"/>
      <c r="D138" s="2"/>
      <c r="E138" s="7"/>
      <c r="F138" s="25"/>
      <c r="G138" s="1"/>
      <c r="H138" s="2"/>
      <c r="I138" s="7"/>
      <c r="J138" s="5"/>
      <c r="K138" s="1"/>
      <c r="L138" s="2"/>
      <c r="M138" s="7"/>
      <c r="N138" s="25"/>
      <c r="O138" s="1"/>
      <c r="P138" s="2"/>
      <c r="Q138" s="30"/>
      <c r="R138" s="5"/>
      <c r="S138" s="1"/>
      <c r="T138" s="1"/>
      <c r="U138" s="7"/>
      <c r="V138" s="5"/>
      <c r="W138" s="1"/>
      <c r="X138" s="2"/>
      <c r="Y138" s="7"/>
      <c r="Z138" s="5"/>
      <c r="AA138" s="1"/>
      <c r="AB138" s="2"/>
      <c r="AC138" s="7"/>
      <c r="AD138" s="91">
        <v>3</v>
      </c>
      <c r="FQ138" s="94"/>
      <c r="FR138" s="94"/>
      <c r="FS138" s="94"/>
      <c r="FT138" s="94"/>
      <c r="FU138" s="94"/>
      <c r="FV138" s="94"/>
      <c r="FW138" s="94"/>
      <c r="FX138" s="94"/>
    </row>
    <row r="139" spans="1:180" s="15" customFormat="1" ht="30" customHeight="1" x14ac:dyDescent="0.2">
      <c r="A139" s="92">
        <v>4</v>
      </c>
      <c r="B139" s="11"/>
      <c r="C139" s="12"/>
      <c r="D139" s="10"/>
      <c r="E139" s="14"/>
      <c r="F139" s="26"/>
      <c r="G139" s="12"/>
      <c r="H139" s="10"/>
      <c r="I139" s="31"/>
      <c r="J139" s="11"/>
      <c r="K139" s="12"/>
      <c r="L139" s="10"/>
      <c r="M139" s="14"/>
      <c r="N139" s="26"/>
      <c r="O139" s="12"/>
      <c r="P139" s="10"/>
      <c r="Q139" s="31"/>
      <c r="R139" s="11"/>
      <c r="S139" s="12"/>
      <c r="T139" s="12"/>
      <c r="U139" s="31"/>
      <c r="V139" s="11"/>
      <c r="W139" s="12"/>
      <c r="X139" s="10"/>
      <c r="Y139" s="14"/>
      <c r="Z139" s="11"/>
      <c r="AA139" s="12"/>
      <c r="AB139" s="10"/>
      <c r="AC139" s="138"/>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customHeight="1" x14ac:dyDescent="0.2">
      <c r="A140" s="91">
        <v>5</v>
      </c>
      <c r="B140" s="5"/>
      <c r="C140" s="1"/>
      <c r="D140" s="2"/>
      <c r="E140" s="7"/>
      <c r="F140" s="25"/>
      <c r="G140" s="1"/>
      <c r="H140" s="2"/>
      <c r="I140" s="157"/>
      <c r="J140" s="5"/>
      <c r="K140" s="1"/>
      <c r="L140" s="2"/>
      <c r="M140" s="7"/>
      <c r="N140" s="25"/>
      <c r="O140" s="1"/>
      <c r="P140" s="2"/>
      <c r="Q140" s="157"/>
      <c r="R140" s="5"/>
      <c r="S140" s="1"/>
      <c r="T140" s="1"/>
      <c r="U140" s="157"/>
      <c r="V140" s="5"/>
      <c r="W140" s="1"/>
      <c r="X140" s="2"/>
      <c r="Y140" s="7"/>
      <c r="Z140" s="5"/>
      <c r="AA140" s="1"/>
      <c r="AB140" s="2"/>
      <c r="AC140" s="7"/>
      <c r="AD140" s="91">
        <v>5</v>
      </c>
      <c r="FQ140" s="94"/>
      <c r="FR140" s="94"/>
      <c r="FS140" s="94"/>
      <c r="FT140" s="94"/>
      <c r="FU140" s="94"/>
      <c r="FV140" s="94"/>
      <c r="FW140" s="94"/>
      <c r="FX140" s="94"/>
    </row>
    <row r="141" spans="1:180" s="15" customFormat="1" ht="30" customHeight="1" x14ac:dyDescent="0.2">
      <c r="A141" s="92">
        <v>6</v>
      </c>
      <c r="B141" s="11"/>
      <c r="C141" s="12"/>
      <c r="D141" s="10"/>
      <c r="E141" s="14"/>
      <c r="F141" s="26"/>
      <c r="G141" s="12"/>
      <c r="H141" s="10"/>
      <c r="I141" s="31"/>
      <c r="J141" s="11"/>
      <c r="K141" s="12"/>
      <c r="L141" s="10"/>
      <c r="M141" s="13"/>
      <c r="N141" s="26"/>
      <c r="O141" s="12"/>
      <c r="P141" s="10"/>
      <c r="Q141" s="31"/>
      <c r="R141" s="11"/>
      <c r="S141" s="12"/>
      <c r="T141" s="12"/>
      <c r="U141" s="31"/>
      <c r="V141" s="11"/>
      <c r="W141" s="12"/>
      <c r="X141" s="10"/>
      <c r="Y141" s="13"/>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customHeight="1" thickBot="1" x14ac:dyDescent="0.25">
      <c r="A142" s="91" t="s">
        <v>8</v>
      </c>
      <c r="B142" s="35"/>
      <c r="C142" s="36"/>
      <c r="D142" s="41"/>
      <c r="E142" s="37"/>
      <c r="F142" s="38"/>
      <c r="G142" s="36"/>
      <c r="H142" s="41"/>
      <c r="I142" s="37"/>
      <c r="J142" s="35"/>
      <c r="K142" s="36"/>
      <c r="L142" s="41"/>
      <c r="M142" s="37"/>
      <c r="N142" s="38"/>
      <c r="O142" s="36"/>
      <c r="P142" s="41"/>
      <c r="Q142" s="39"/>
      <c r="R142" s="35"/>
      <c r="S142" s="36"/>
      <c r="T142" s="36"/>
      <c r="U142" s="37"/>
      <c r="V142" s="35"/>
      <c r="W142" s="36"/>
      <c r="X142" s="41"/>
      <c r="Y142" s="37"/>
      <c r="Z142" s="35"/>
      <c r="AA142" s="36"/>
      <c r="AB142" s="41"/>
      <c r="AC142" s="37"/>
      <c r="AD142" s="91" t="s">
        <v>8</v>
      </c>
      <c r="FQ142" s="94"/>
      <c r="FR142" s="94"/>
      <c r="FS142" s="94"/>
      <c r="FT142" s="94"/>
      <c r="FU142" s="94"/>
      <c r="FV142" s="94"/>
      <c r="FW142" s="94"/>
      <c r="FX142" s="94"/>
    </row>
    <row r="143" spans="1:180" ht="13.5" customHeight="1" thickTop="1" thickBot="1" x14ac:dyDescent="0.25">
      <c r="A143" s="87" t="s">
        <v>9</v>
      </c>
      <c r="B143" s="42">
        <f>SUM(B136:B142)</f>
        <v>0</v>
      </c>
      <c r="C143" s="43">
        <f>SUM(C136:C142)</f>
        <v>0</v>
      </c>
      <c r="D143" s="51"/>
      <c r="E143" s="44" t="s">
        <v>53</v>
      </c>
      <c r="F143" s="52">
        <f>SUM(F136:F142)</f>
        <v>0</v>
      </c>
      <c r="G143" s="43">
        <f>SUM(G136:G142)</f>
        <v>0</v>
      </c>
      <c r="H143" s="51"/>
      <c r="I143" s="51"/>
      <c r="J143" s="42">
        <f>SUM(J136:J142)</f>
        <v>0</v>
      </c>
      <c r="K143" s="43">
        <f>SUM(K136:K142)</f>
        <v>0</v>
      </c>
      <c r="L143" s="51"/>
      <c r="M143" s="44"/>
      <c r="N143" s="52">
        <f>SUM(N136:N142)</f>
        <v>0</v>
      </c>
      <c r="O143" s="43">
        <f>SUM(O136:O142)</f>
        <v>0</v>
      </c>
      <c r="P143" s="51"/>
      <c r="Q143" s="51"/>
      <c r="R143" s="42">
        <f>SUM(R136:R142)</f>
        <v>0</v>
      </c>
      <c r="S143" s="43">
        <f>SUM(S136:S142)</f>
        <v>0</v>
      </c>
      <c r="T143" s="43"/>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customHeight="1" thickTop="1" x14ac:dyDescent="0.2">
      <c r="A144" s="85" t="s">
        <v>45</v>
      </c>
      <c r="B144" s="16" t="str">
        <f>$B$1</f>
        <v>山梨　太郎</v>
      </c>
      <c r="C144" s="17"/>
      <c r="D144" s="17"/>
      <c r="E144" s="45" t="str">
        <f>E133</f>
        <v>月曜日</v>
      </c>
      <c r="F144" s="46" t="str">
        <f>F133</f>
        <v>甲州　花子</v>
      </c>
      <c r="G144" s="46"/>
      <c r="H144" s="46"/>
      <c r="I144" s="47" t="str">
        <f>I133</f>
        <v>〇曜日</v>
      </c>
      <c r="J144" s="277" t="str">
        <f>J133</f>
        <v>笛吹　次郎</v>
      </c>
      <c r="K144" s="278"/>
      <c r="L144" s="278"/>
      <c r="M144" s="279" t="str">
        <f>M133</f>
        <v>〇曜日</v>
      </c>
      <c r="N144" s="49" t="str">
        <f>N133</f>
        <v>吉田　三郎</v>
      </c>
      <c r="O144" s="49"/>
      <c r="P144" s="49"/>
      <c r="Q144" s="50" t="str">
        <f>Q133</f>
        <v>〇曜日</v>
      </c>
      <c r="R144" s="332" t="str">
        <f>R133</f>
        <v>富士　さくら</v>
      </c>
      <c r="S144" s="280"/>
      <c r="T144" s="333"/>
      <c r="U144" s="281" t="str">
        <f>U133</f>
        <v>〇曜日</v>
      </c>
      <c r="V144" s="282" t="str">
        <f>V133</f>
        <v>大月　四郎</v>
      </c>
      <c r="W144" s="283"/>
      <c r="X144" s="283"/>
      <c r="Y144" s="284" t="str">
        <f>Y133</f>
        <v>〇曜日</v>
      </c>
      <c r="Z144" s="48"/>
      <c r="AA144"/>
      <c r="AB144"/>
      <c r="AC144" s="28" t="s">
        <v>7</v>
      </c>
      <c r="AD144" s="86"/>
      <c r="FQ144" s="94"/>
      <c r="FR144" s="94"/>
      <c r="FS144" s="94"/>
      <c r="FT144" s="94"/>
      <c r="FU144" s="94"/>
      <c r="FV144" s="94"/>
      <c r="FW144" s="94"/>
      <c r="FX144" s="94"/>
    </row>
    <row r="145" spans="1:180" ht="14.25" customHeight="1" x14ac:dyDescent="0.2">
      <c r="A145" s="86"/>
      <c r="B145" s="21" t="str">
        <f>B134</f>
        <v>山梨中</v>
      </c>
      <c r="C145" s="22"/>
      <c r="D145" s="22"/>
      <c r="E145" s="4" t="e">
        <f>E134+7</f>
        <v>#VALUE!</v>
      </c>
      <c r="F145" s="23" t="str">
        <f>F134</f>
        <v>山梨中</v>
      </c>
      <c r="G145" s="23"/>
      <c r="H145" s="23"/>
      <c r="I145" s="4" t="e">
        <f>I134+7</f>
        <v>#VALUE!</v>
      </c>
      <c r="J145" s="24" t="str">
        <f>J134</f>
        <v>笛吹中</v>
      </c>
      <c r="K145" s="23"/>
      <c r="L145" s="23"/>
      <c r="M145" s="4" t="e">
        <f>M134+7</f>
        <v>#VALUE!</v>
      </c>
      <c r="N145" s="23" t="str">
        <f>N134</f>
        <v>笛吹中</v>
      </c>
      <c r="O145" s="23"/>
      <c r="P145" s="23"/>
      <c r="Q145" s="165" t="e">
        <f>Q134+7</f>
        <v>#VALUE!</v>
      </c>
      <c r="R145" s="256" t="str">
        <f>R134</f>
        <v>富士中</v>
      </c>
      <c r="S145" s="23"/>
      <c r="T145" s="257"/>
      <c r="U145" s="4" t="e">
        <f>U134+7</f>
        <v>#VALUE!</v>
      </c>
      <c r="V145" s="24" t="str">
        <f>V134</f>
        <v>大月中</v>
      </c>
      <c r="W145" s="23"/>
      <c r="X145" s="23"/>
      <c r="Y145" s="4" t="e">
        <f>Y134+7</f>
        <v>#VALUE!</v>
      </c>
      <c r="Z145" s="24" t="str">
        <f>Z2</f>
        <v>○○学校</v>
      </c>
      <c r="AA145" s="23"/>
      <c r="AB145" s="23"/>
      <c r="AC145" s="4">
        <f>AC134+7</f>
        <v>45620</v>
      </c>
      <c r="AD145" s="86"/>
      <c r="FQ145" s="94"/>
      <c r="FR145" s="94"/>
      <c r="FS145" s="94"/>
      <c r="FT145" s="94"/>
      <c r="FU145" s="94"/>
      <c r="FV145" s="94"/>
      <c r="FW145" s="94"/>
      <c r="FX145" s="94"/>
    </row>
    <row r="146" spans="1:180" ht="15" customHeight="1" x14ac:dyDescent="0.2">
      <c r="A146" s="91" t="s">
        <v>10</v>
      </c>
      <c r="B146" s="5" t="s">
        <v>0</v>
      </c>
      <c r="C146" s="1" t="s">
        <v>1</v>
      </c>
      <c r="D146" s="191" t="s">
        <v>49</v>
      </c>
      <c r="E146" s="6" t="s">
        <v>2</v>
      </c>
      <c r="F146" s="25" t="s">
        <v>0</v>
      </c>
      <c r="G146" s="1" t="s">
        <v>1</v>
      </c>
      <c r="H146" s="191"/>
      <c r="I146" s="2" t="s">
        <v>2</v>
      </c>
      <c r="J146" s="5" t="s">
        <v>0</v>
      </c>
      <c r="K146" s="1" t="s">
        <v>1</v>
      </c>
      <c r="L146" s="191" t="s">
        <v>49</v>
      </c>
      <c r="M146" s="6" t="s">
        <v>2</v>
      </c>
      <c r="N146" s="25" t="s">
        <v>0</v>
      </c>
      <c r="O146" s="1" t="s">
        <v>1</v>
      </c>
      <c r="P146" s="191" t="s">
        <v>49</v>
      </c>
      <c r="Q146" s="2" t="s">
        <v>2</v>
      </c>
      <c r="R146" s="5" t="s">
        <v>0</v>
      </c>
      <c r="S146" s="1" t="s">
        <v>1</v>
      </c>
      <c r="T146" s="258"/>
      <c r="U146" s="2" t="s">
        <v>2</v>
      </c>
      <c r="V146" s="5" t="s">
        <v>0</v>
      </c>
      <c r="W146" s="1" t="s">
        <v>1</v>
      </c>
      <c r="X146" s="191" t="s">
        <v>49</v>
      </c>
      <c r="Y146" s="6" t="s">
        <v>2</v>
      </c>
      <c r="Z146" s="5" t="s">
        <v>0</v>
      </c>
      <c r="AA146" s="1" t="s">
        <v>1</v>
      </c>
      <c r="AB146" s="2"/>
      <c r="AC146" s="6" t="s">
        <v>2</v>
      </c>
      <c r="AD146" s="91" t="s">
        <v>10</v>
      </c>
      <c r="FQ146" s="94"/>
      <c r="FR146" s="94"/>
      <c r="FS146" s="94"/>
      <c r="FT146" s="94"/>
      <c r="FU146" s="94"/>
      <c r="FV146" s="94"/>
      <c r="FW146" s="94"/>
      <c r="FX146" s="94"/>
    </row>
    <row r="147" spans="1:180" ht="30" customHeight="1" x14ac:dyDescent="0.2">
      <c r="A147" s="91">
        <v>1</v>
      </c>
      <c r="B147" s="5"/>
      <c r="C147" s="1"/>
      <c r="D147" s="2"/>
      <c r="E147" s="186"/>
      <c r="F147" s="5"/>
      <c r="G147" s="1"/>
      <c r="H147" s="2"/>
      <c r="I147" s="228"/>
      <c r="J147" s="5"/>
      <c r="K147" s="1"/>
      <c r="L147" s="2"/>
      <c r="M147" s="228"/>
      <c r="N147" s="5"/>
      <c r="O147" s="1"/>
      <c r="P147" s="2"/>
      <c r="Q147" s="255"/>
      <c r="R147" s="5"/>
      <c r="S147" s="1"/>
      <c r="T147" s="1"/>
      <c r="U147" s="228"/>
      <c r="V147" s="5"/>
      <c r="W147" s="1"/>
      <c r="X147" s="2"/>
      <c r="Y147" s="228"/>
      <c r="Z147" s="5"/>
      <c r="AA147" s="1"/>
      <c r="AB147" s="2"/>
      <c r="AC147" s="7"/>
      <c r="AD147" s="91">
        <v>1</v>
      </c>
      <c r="FQ147" s="94"/>
      <c r="FR147" s="94"/>
      <c r="FS147" s="94"/>
      <c r="FT147" s="94"/>
      <c r="FU147" s="94"/>
      <c r="FV147" s="94"/>
      <c r="FW147" s="94"/>
      <c r="FX147" s="94"/>
    </row>
    <row r="148" spans="1:180" s="15" customFormat="1" ht="30" customHeight="1" x14ac:dyDescent="0.2">
      <c r="A148" s="92">
        <v>2</v>
      </c>
      <c r="B148" s="11"/>
      <c r="C148" s="12"/>
      <c r="D148" s="10"/>
      <c r="E148" s="14"/>
      <c r="F148" s="11"/>
      <c r="G148" s="12"/>
      <c r="H148" s="10"/>
      <c r="I148" s="14"/>
      <c r="J148" s="11"/>
      <c r="K148" s="12"/>
      <c r="L148" s="10"/>
      <c r="M148" s="14"/>
      <c r="N148" s="11"/>
      <c r="O148" s="12"/>
      <c r="P148" s="10"/>
      <c r="Q148" s="31"/>
      <c r="R148" s="11"/>
      <c r="S148" s="12"/>
      <c r="T148" s="12"/>
      <c r="U148" s="14"/>
      <c r="V148" s="11"/>
      <c r="W148" s="12"/>
      <c r="X148" s="10"/>
      <c r="Y148" s="14"/>
      <c r="Z148" s="11"/>
      <c r="AA148" s="12"/>
      <c r="AB148" s="10"/>
      <c r="AC148" s="13"/>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customHeight="1" x14ac:dyDescent="0.2">
      <c r="A149" s="91">
        <v>3</v>
      </c>
      <c r="B149" s="5"/>
      <c r="C149" s="1"/>
      <c r="D149" s="2"/>
      <c r="E149" s="7"/>
      <c r="F149" s="5"/>
      <c r="G149" s="1"/>
      <c r="H149" s="2"/>
      <c r="I149" s="7"/>
      <c r="J149" s="5"/>
      <c r="K149" s="1"/>
      <c r="L149" s="2"/>
      <c r="M149" s="7"/>
      <c r="N149" s="5"/>
      <c r="O149" s="1"/>
      <c r="P149" s="2"/>
      <c r="Q149" s="30"/>
      <c r="R149" s="5"/>
      <c r="S149" s="1"/>
      <c r="T149" s="1"/>
      <c r="U149" s="7"/>
      <c r="V149" s="5"/>
      <c r="W149" s="1"/>
      <c r="X149" s="2"/>
      <c r="Y149" s="7"/>
      <c r="Z149" s="5"/>
      <c r="AA149" s="1"/>
      <c r="AB149" s="2"/>
      <c r="AC149" s="7"/>
      <c r="AD149" s="91">
        <v>3</v>
      </c>
      <c r="FQ149" s="94"/>
      <c r="FR149" s="94"/>
      <c r="FS149" s="94"/>
      <c r="FT149" s="94"/>
      <c r="FU149" s="94"/>
      <c r="FV149" s="94"/>
      <c r="FW149" s="94"/>
      <c r="FX149" s="94"/>
    </row>
    <row r="150" spans="1:180" s="15" customFormat="1" ht="30" customHeight="1" x14ac:dyDescent="0.2">
      <c r="A150" s="92">
        <v>4</v>
      </c>
      <c r="B150" s="11"/>
      <c r="C150" s="12"/>
      <c r="D150" s="10"/>
      <c r="E150" s="14"/>
      <c r="F150" s="11"/>
      <c r="G150" s="12"/>
      <c r="H150" s="10"/>
      <c r="I150" s="14"/>
      <c r="J150" s="11"/>
      <c r="K150" s="12"/>
      <c r="L150" s="10"/>
      <c r="M150" s="14"/>
      <c r="N150" s="11"/>
      <c r="O150" s="12"/>
      <c r="P150" s="10"/>
      <c r="Q150" s="31"/>
      <c r="R150" s="11"/>
      <c r="S150" s="12"/>
      <c r="T150" s="12"/>
      <c r="U150" s="14"/>
      <c r="V150" s="11"/>
      <c r="W150" s="12"/>
      <c r="X150" s="10"/>
      <c r="Y150" s="14"/>
      <c r="Z150" s="11"/>
      <c r="AA150" s="12"/>
      <c r="AB150" s="10"/>
      <c r="AC150" s="138"/>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customHeight="1" x14ac:dyDescent="0.2">
      <c r="A151" s="91">
        <v>5</v>
      </c>
      <c r="B151" s="5"/>
      <c r="C151" s="1"/>
      <c r="D151" s="2"/>
      <c r="E151" s="7"/>
      <c r="F151" s="5"/>
      <c r="G151" s="1"/>
      <c r="H151" s="2"/>
      <c r="I151" s="142"/>
      <c r="J151" s="5"/>
      <c r="K151" s="1"/>
      <c r="L151" s="2"/>
      <c r="M151" s="142"/>
      <c r="N151" s="5"/>
      <c r="O151" s="1"/>
      <c r="P151" s="2"/>
      <c r="Q151" s="157"/>
      <c r="R151" s="5"/>
      <c r="S151" s="1"/>
      <c r="T151" s="1"/>
      <c r="U151" s="142"/>
      <c r="V151" s="5"/>
      <c r="W151" s="1"/>
      <c r="X151" s="2"/>
      <c r="Y151" s="142"/>
      <c r="Z151" s="5"/>
      <c r="AA151" s="1"/>
      <c r="AB151" s="2"/>
      <c r="AC151" s="7"/>
      <c r="AD151" s="91">
        <v>5</v>
      </c>
      <c r="FQ151" s="94"/>
      <c r="FR151" s="94"/>
      <c r="FS151" s="94"/>
      <c r="FT151" s="94"/>
      <c r="FU151" s="94"/>
      <c r="FV151" s="94"/>
      <c r="FW151" s="94"/>
      <c r="FX151" s="94"/>
    </row>
    <row r="152" spans="1:180" s="15" customFormat="1" ht="30" customHeight="1" x14ac:dyDescent="0.2">
      <c r="A152" s="92">
        <v>6</v>
      </c>
      <c r="B152" s="11"/>
      <c r="C152" s="12"/>
      <c r="D152" s="10"/>
      <c r="E152" s="14"/>
      <c r="F152" s="11"/>
      <c r="G152" s="12"/>
      <c r="H152" s="10"/>
      <c r="I152" s="14"/>
      <c r="J152" s="11"/>
      <c r="K152" s="12"/>
      <c r="L152" s="10"/>
      <c r="M152" s="14"/>
      <c r="N152" s="11"/>
      <c r="O152" s="12"/>
      <c r="P152" s="10"/>
      <c r="Q152" s="31"/>
      <c r="R152" s="11"/>
      <c r="S152" s="12"/>
      <c r="T152" s="12"/>
      <c r="U152" s="14"/>
      <c r="V152" s="11"/>
      <c r="W152" s="12"/>
      <c r="X152" s="10"/>
      <c r="Y152" s="14"/>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customHeight="1" thickBot="1" x14ac:dyDescent="0.25">
      <c r="A153" s="91" t="s">
        <v>8</v>
      </c>
      <c r="B153" s="35"/>
      <c r="C153" s="36"/>
      <c r="D153" s="41"/>
      <c r="E153" s="37"/>
      <c r="F153" s="35"/>
      <c r="G153" s="36"/>
      <c r="H153" s="41"/>
      <c r="I153" s="37"/>
      <c r="J153" s="35"/>
      <c r="K153" s="36"/>
      <c r="L153" s="41"/>
      <c r="M153" s="37"/>
      <c r="N153" s="35"/>
      <c r="O153" s="36"/>
      <c r="P153" s="41"/>
      <c r="Q153" s="39"/>
      <c r="R153" s="35"/>
      <c r="S153" s="36"/>
      <c r="T153" s="36"/>
      <c r="U153" s="37"/>
      <c r="V153" s="35"/>
      <c r="W153" s="36"/>
      <c r="X153" s="41"/>
      <c r="Y153" s="37"/>
      <c r="Z153" s="35"/>
      <c r="AA153" s="36"/>
      <c r="AB153" s="41"/>
      <c r="AC153" s="37"/>
      <c r="AD153" s="91" t="s">
        <v>8</v>
      </c>
      <c r="FQ153" s="94"/>
      <c r="FR153" s="94"/>
      <c r="FS153" s="94"/>
      <c r="FT153" s="94"/>
      <c r="FU153" s="94"/>
      <c r="FV153" s="94"/>
      <c r="FW153" s="94"/>
      <c r="FX153" s="94"/>
    </row>
    <row r="154" spans="1:180" ht="13.5"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42">
        <f>SUM(R147:R153)</f>
        <v>0</v>
      </c>
      <c r="S154" s="43">
        <f>SUM(S147:S153)</f>
        <v>0</v>
      </c>
      <c r="T154" s="43"/>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3.5" customHeight="1" thickTop="1" x14ac:dyDescent="0.2">
      <c r="A155" s="85" t="s">
        <v>46</v>
      </c>
      <c r="B155" s="16" t="str">
        <f>$B$1</f>
        <v>山梨　太郎</v>
      </c>
      <c r="C155" s="17"/>
      <c r="D155" s="17"/>
      <c r="E155" s="45" t="str">
        <f>E144</f>
        <v>月曜日</v>
      </c>
      <c r="F155" s="46" t="str">
        <f>F144</f>
        <v>甲州　花子</v>
      </c>
      <c r="G155" s="46"/>
      <c r="H155" s="46"/>
      <c r="I155" s="47" t="str">
        <f>I144</f>
        <v>〇曜日</v>
      </c>
      <c r="J155" s="277" t="str">
        <f>J144</f>
        <v>笛吹　次郎</v>
      </c>
      <c r="K155" s="278"/>
      <c r="L155" s="278"/>
      <c r="M155" s="279" t="str">
        <f>M144</f>
        <v>〇曜日</v>
      </c>
      <c r="N155" s="49" t="str">
        <f>N144</f>
        <v>吉田　三郎</v>
      </c>
      <c r="O155" s="49"/>
      <c r="P155" s="49"/>
      <c r="Q155" s="50" t="str">
        <f>Q144</f>
        <v>〇曜日</v>
      </c>
      <c r="R155" s="332" t="str">
        <f>R144</f>
        <v>富士　さくら</v>
      </c>
      <c r="S155" s="280"/>
      <c r="T155" s="333"/>
      <c r="U155" s="281" t="str">
        <f>U144</f>
        <v>〇曜日</v>
      </c>
      <c r="V155" s="282" t="str">
        <f>V144</f>
        <v>大月　四郎</v>
      </c>
      <c r="W155" s="283"/>
      <c r="X155" s="283"/>
      <c r="Y155" s="284" t="str">
        <f>Y144</f>
        <v>〇曜日</v>
      </c>
      <c r="Z155" s="48"/>
      <c r="AA155"/>
      <c r="AB155"/>
      <c r="AC155" s="28" t="s">
        <v>7</v>
      </c>
      <c r="AD155" s="86"/>
      <c r="FQ155" s="94"/>
      <c r="FR155" s="94"/>
      <c r="FS155" s="94"/>
      <c r="FT155" s="94"/>
      <c r="FU155" s="94"/>
      <c r="FV155" s="94"/>
      <c r="FW155" s="94"/>
      <c r="FX155" s="94"/>
    </row>
    <row r="156" spans="1:180" ht="13.5" customHeight="1" x14ac:dyDescent="0.2">
      <c r="A156" s="86"/>
      <c r="B156" s="21" t="str">
        <f>B145</f>
        <v>山梨中</v>
      </c>
      <c r="C156" s="22"/>
      <c r="D156" s="22"/>
      <c r="E156" s="4" t="e">
        <f>E145+7</f>
        <v>#VALUE!</v>
      </c>
      <c r="F156" s="23" t="str">
        <f>F145</f>
        <v>山梨中</v>
      </c>
      <c r="G156" s="23"/>
      <c r="H156" s="23"/>
      <c r="I156" s="4" t="e">
        <f>I145+7</f>
        <v>#VALUE!</v>
      </c>
      <c r="J156" s="24" t="str">
        <f>J145</f>
        <v>笛吹中</v>
      </c>
      <c r="K156" s="23"/>
      <c r="L156" s="23"/>
      <c r="M156" s="4" t="e">
        <f>M145+7</f>
        <v>#VALUE!</v>
      </c>
      <c r="N156" s="23" t="str">
        <f>N145</f>
        <v>笛吹中</v>
      </c>
      <c r="O156" s="23"/>
      <c r="P156" s="23"/>
      <c r="Q156" s="165" t="e">
        <f>Q145+7</f>
        <v>#VALUE!</v>
      </c>
      <c r="R156" s="256" t="str">
        <f>R145</f>
        <v>富士中</v>
      </c>
      <c r="S156" s="23"/>
      <c r="T156" s="257"/>
      <c r="U156" s="4" t="e">
        <f>U145+7</f>
        <v>#VALUE!</v>
      </c>
      <c r="V156" s="24" t="str">
        <f>V145</f>
        <v>大月中</v>
      </c>
      <c r="W156" s="23"/>
      <c r="X156" s="23"/>
      <c r="Y156" s="4" t="e">
        <f>Y145+7</f>
        <v>#VALUE!</v>
      </c>
      <c r="Z156" s="24" t="str">
        <f>Z2</f>
        <v>○○学校</v>
      </c>
      <c r="AA156" s="23"/>
      <c r="AB156" s="23"/>
      <c r="AC156" s="4">
        <f>AC145+7</f>
        <v>45627</v>
      </c>
      <c r="AD156" s="86"/>
      <c r="FQ156" s="94"/>
      <c r="FR156" s="94"/>
      <c r="FS156" s="94"/>
      <c r="FT156" s="94"/>
      <c r="FU156" s="94"/>
      <c r="FV156" s="94"/>
      <c r="FW156" s="94"/>
      <c r="FX156" s="94"/>
    </row>
    <row r="157" spans="1:180" ht="13.5" customHeight="1" x14ac:dyDescent="0.2">
      <c r="A157" s="91" t="s">
        <v>10</v>
      </c>
      <c r="B157" s="5" t="s">
        <v>0</v>
      </c>
      <c r="C157" s="1" t="s">
        <v>1</v>
      </c>
      <c r="D157" s="191" t="s">
        <v>49</v>
      </c>
      <c r="E157" s="6" t="s">
        <v>2</v>
      </c>
      <c r="F157" s="25" t="s">
        <v>0</v>
      </c>
      <c r="G157" s="1" t="s">
        <v>1</v>
      </c>
      <c r="H157" s="191" t="s">
        <v>49</v>
      </c>
      <c r="I157" s="2" t="s">
        <v>2</v>
      </c>
      <c r="J157" s="5" t="s">
        <v>0</v>
      </c>
      <c r="K157" s="1" t="s">
        <v>1</v>
      </c>
      <c r="L157" s="191" t="s">
        <v>49</v>
      </c>
      <c r="M157" s="6" t="s">
        <v>2</v>
      </c>
      <c r="N157" s="25" t="s">
        <v>0</v>
      </c>
      <c r="O157" s="1" t="s">
        <v>1</v>
      </c>
      <c r="P157" s="191" t="s">
        <v>49</v>
      </c>
      <c r="Q157" s="2" t="s">
        <v>2</v>
      </c>
      <c r="R157" s="5" t="s">
        <v>0</v>
      </c>
      <c r="S157" s="1" t="s">
        <v>1</v>
      </c>
      <c r="T157" s="357" t="s">
        <v>49</v>
      </c>
      <c r="U157" s="2" t="s">
        <v>2</v>
      </c>
      <c r="V157" s="5" t="s">
        <v>0</v>
      </c>
      <c r="W157" s="1" t="s">
        <v>1</v>
      </c>
      <c r="X157" s="191" t="s">
        <v>49</v>
      </c>
      <c r="Y157" s="6" t="s">
        <v>2</v>
      </c>
      <c r="Z157" s="5" t="s">
        <v>0</v>
      </c>
      <c r="AA157" s="1" t="s">
        <v>1</v>
      </c>
      <c r="AB157" s="2"/>
      <c r="AC157" s="6" t="s">
        <v>2</v>
      </c>
      <c r="AD157" s="91" t="s">
        <v>10</v>
      </c>
      <c r="FQ157" s="94"/>
      <c r="FR157" s="94"/>
      <c r="FS157" s="94"/>
      <c r="FT157" s="94"/>
      <c r="FU157" s="94"/>
      <c r="FV157" s="94"/>
      <c r="FW157" s="94"/>
      <c r="FX157" s="94"/>
    </row>
    <row r="158" spans="1:180" ht="29.25" customHeight="1" x14ac:dyDescent="0.2">
      <c r="A158" s="91">
        <v>1</v>
      </c>
      <c r="B158" s="5"/>
      <c r="C158" s="1"/>
      <c r="D158" s="2"/>
      <c r="E158" s="7"/>
      <c r="F158" s="25"/>
      <c r="G158" s="1"/>
      <c r="H158" s="2"/>
      <c r="I158" s="30"/>
      <c r="J158" s="5"/>
      <c r="K158" s="1"/>
      <c r="L158" s="2"/>
      <c r="M158" s="7"/>
      <c r="N158" s="25"/>
      <c r="O158" s="1"/>
      <c r="P158" s="2"/>
      <c r="Q158" s="30"/>
      <c r="R158" s="5"/>
      <c r="S158" s="1"/>
      <c r="T158" s="1"/>
      <c r="U158" s="30"/>
      <c r="V158" s="5"/>
      <c r="W158" s="1"/>
      <c r="X158" s="2"/>
      <c r="Y158" s="7"/>
      <c r="Z158" s="5"/>
      <c r="AA158" s="1"/>
      <c r="AB158" s="2"/>
      <c r="AC158" s="7"/>
      <c r="AD158" s="91">
        <v>1</v>
      </c>
      <c r="FQ158" s="94"/>
      <c r="FR158" s="94"/>
      <c r="FS158" s="94"/>
      <c r="FT158" s="94"/>
      <c r="FU158" s="94"/>
      <c r="FV158" s="94"/>
      <c r="FW158" s="94"/>
      <c r="FX158" s="94"/>
    </row>
    <row r="159" spans="1:180" ht="29.25" customHeight="1" x14ac:dyDescent="0.2">
      <c r="A159" s="92">
        <v>2</v>
      </c>
      <c r="B159" s="11"/>
      <c r="C159" s="12"/>
      <c r="D159" s="10"/>
      <c r="E159" s="147"/>
      <c r="F159" s="26"/>
      <c r="G159" s="12"/>
      <c r="H159" s="10"/>
      <c r="I159" s="31"/>
      <c r="J159" s="11"/>
      <c r="K159" s="12"/>
      <c r="L159" s="10"/>
      <c r="M159" s="14"/>
      <c r="N159" s="26"/>
      <c r="O159" s="12"/>
      <c r="P159" s="10"/>
      <c r="Q159" s="31"/>
      <c r="R159" s="11"/>
      <c r="S159" s="12"/>
      <c r="T159" s="12"/>
      <c r="U159" s="31"/>
      <c r="V159" s="11"/>
      <c r="W159" s="12"/>
      <c r="X159" s="10"/>
      <c r="Y159" s="14"/>
      <c r="Z159" s="11"/>
      <c r="AA159" s="12"/>
      <c r="AB159" s="10"/>
      <c r="AC159" s="13"/>
      <c r="AD159" s="92">
        <v>2</v>
      </c>
      <c r="FQ159" s="94"/>
      <c r="FR159" s="94"/>
      <c r="FS159" s="94"/>
      <c r="FT159" s="94"/>
      <c r="FU159" s="94"/>
      <c r="FV159" s="94"/>
      <c r="FW159" s="94"/>
      <c r="FX159" s="94"/>
    </row>
    <row r="160" spans="1:180" ht="29.25" customHeight="1" x14ac:dyDescent="0.2">
      <c r="A160" s="91">
        <v>3</v>
      </c>
      <c r="B160" s="5"/>
      <c r="C160" s="1"/>
      <c r="D160" s="2"/>
      <c r="E160" s="7"/>
      <c r="F160" s="25"/>
      <c r="G160" s="1"/>
      <c r="H160" s="2"/>
      <c r="I160" s="7"/>
      <c r="J160" s="5"/>
      <c r="K160" s="1"/>
      <c r="L160" s="2"/>
      <c r="M160" s="7"/>
      <c r="N160" s="25"/>
      <c r="O160" s="1"/>
      <c r="P160" s="2"/>
      <c r="Q160" s="30"/>
      <c r="R160" s="5"/>
      <c r="S160" s="1"/>
      <c r="T160" s="1"/>
      <c r="U160" s="7"/>
      <c r="V160" s="5"/>
      <c r="W160" s="1"/>
      <c r="X160" s="2"/>
      <c r="Y160" s="7"/>
      <c r="Z160" s="25"/>
      <c r="AA160" s="1"/>
      <c r="AB160" s="2"/>
      <c r="AC160" s="7"/>
      <c r="AD160" s="91">
        <v>3</v>
      </c>
      <c r="FQ160" s="94"/>
      <c r="FR160" s="94"/>
      <c r="FS160" s="94"/>
      <c r="FT160" s="94"/>
      <c r="FU160" s="94"/>
      <c r="FV160" s="94"/>
      <c r="FW160" s="94"/>
      <c r="FX160" s="94"/>
    </row>
    <row r="161" spans="1:180" ht="29.25" customHeight="1" x14ac:dyDescent="0.2">
      <c r="A161" s="92">
        <v>4</v>
      </c>
      <c r="B161" s="11"/>
      <c r="C161" s="12"/>
      <c r="D161" s="10"/>
      <c r="E161" s="14"/>
      <c r="F161" s="26"/>
      <c r="G161" s="12"/>
      <c r="H161" s="10"/>
      <c r="I161" s="31"/>
      <c r="J161" s="11"/>
      <c r="K161" s="12"/>
      <c r="L161" s="10"/>
      <c r="M161" s="14"/>
      <c r="N161" s="26"/>
      <c r="O161" s="12"/>
      <c r="P161" s="10"/>
      <c r="Q161" s="31"/>
      <c r="R161" s="11"/>
      <c r="S161" s="12"/>
      <c r="T161" s="12"/>
      <c r="U161" s="31"/>
      <c r="V161" s="11"/>
      <c r="W161" s="12"/>
      <c r="X161" s="10"/>
      <c r="Y161" s="14"/>
      <c r="Z161" s="11"/>
      <c r="AA161" s="12"/>
      <c r="AB161" s="10"/>
      <c r="AC161" s="138"/>
      <c r="AD161" s="92">
        <v>4</v>
      </c>
      <c r="FQ161" s="94"/>
      <c r="FR161" s="94"/>
      <c r="FS161" s="94"/>
      <c r="FT161" s="94"/>
      <c r="FU161" s="94"/>
      <c r="FV161" s="94"/>
      <c r="FW161" s="94"/>
      <c r="FX161" s="94"/>
    </row>
    <row r="162" spans="1:180" ht="29.25" customHeight="1" x14ac:dyDescent="0.2">
      <c r="A162" s="91">
        <v>5</v>
      </c>
      <c r="B162" s="5"/>
      <c r="C162" s="1"/>
      <c r="D162" s="2"/>
      <c r="E162" s="7"/>
      <c r="F162" s="25"/>
      <c r="G162" s="1"/>
      <c r="H162" s="2"/>
      <c r="I162" s="30"/>
      <c r="J162" s="5"/>
      <c r="K162" s="1"/>
      <c r="L162" s="2"/>
      <c r="M162" s="7"/>
      <c r="N162" s="25"/>
      <c r="O162" s="1"/>
      <c r="P162" s="2"/>
      <c r="Q162" s="30"/>
      <c r="R162" s="5"/>
      <c r="S162" s="1"/>
      <c r="T162" s="1"/>
      <c r="U162" s="30"/>
      <c r="V162" s="5"/>
      <c r="W162" s="1"/>
      <c r="X162" s="2"/>
      <c r="Y162" s="7"/>
      <c r="Z162" s="5"/>
      <c r="AA162" s="1"/>
      <c r="AB162" s="2"/>
      <c r="AC162" s="133"/>
      <c r="AD162" s="91">
        <v>5</v>
      </c>
      <c r="FQ162" s="94"/>
      <c r="FR162" s="94"/>
      <c r="FS162" s="94"/>
      <c r="FT162" s="94"/>
      <c r="FU162" s="94"/>
      <c r="FV162" s="94"/>
      <c r="FW162" s="94"/>
      <c r="FX162" s="94"/>
    </row>
    <row r="163" spans="1:180" ht="29.25" customHeight="1" x14ac:dyDescent="0.2">
      <c r="A163" s="92">
        <v>6</v>
      </c>
      <c r="B163" s="11"/>
      <c r="C163" s="12"/>
      <c r="D163" s="10"/>
      <c r="E163" s="14"/>
      <c r="F163" s="26"/>
      <c r="G163" s="12"/>
      <c r="H163" s="10"/>
      <c r="I163" s="31"/>
      <c r="J163" s="11"/>
      <c r="K163" s="12"/>
      <c r="L163" s="10"/>
      <c r="M163" s="14"/>
      <c r="N163" s="26"/>
      <c r="O163" s="12"/>
      <c r="P163" s="10"/>
      <c r="Q163" s="31"/>
      <c r="R163" s="11"/>
      <c r="S163" s="12"/>
      <c r="T163" s="12"/>
      <c r="U163" s="31"/>
      <c r="V163" s="11"/>
      <c r="W163" s="12"/>
      <c r="X163" s="10"/>
      <c r="Y163" s="14"/>
      <c r="Z163" s="11"/>
      <c r="AA163" s="12"/>
      <c r="AB163" s="10"/>
      <c r="AC163" s="138"/>
      <c r="AD163" s="92">
        <v>6</v>
      </c>
      <c r="FQ163" s="94"/>
      <c r="FR163" s="94"/>
      <c r="FS163" s="94"/>
      <c r="FT163" s="94"/>
      <c r="FU163" s="94"/>
      <c r="FV163" s="94"/>
      <c r="FW163" s="94"/>
      <c r="FX163" s="94"/>
    </row>
    <row r="164" spans="1:180" ht="29.25" customHeight="1" thickBot="1" x14ac:dyDescent="0.25">
      <c r="A164" s="91" t="s">
        <v>8</v>
      </c>
      <c r="B164" s="35"/>
      <c r="C164" s="36"/>
      <c r="D164" s="41"/>
      <c r="E164" s="37"/>
      <c r="F164" s="38"/>
      <c r="G164" s="36"/>
      <c r="H164" s="41"/>
      <c r="I164" s="39"/>
      <c r="J164" s="35"/>
      <c r="K164" s="36"/>
      <c r="L164" s="41"/>
      <c r="M164" s="37"/>
      <c r="N164" s="38"/>
      <c r="O164" s="36"/>
      <c r="P164" s="41"/>
      <c r="Q164" s="39"/>
      <c r="R164" s="35"/>
      <c r="S164" s="36"/>
      <c r="T164" s="36"/>
      <c r="U164" s="39"/>
      <c r="V164" s="35"/>
      <c r="W164" s="36"/>
      <c r="X164" s="41"/>
      <c r="Y164" s="37"/>
      <c r="Z164" s="35"/>
      <c r="AA164" s="36"/>
      <c r="AB164" s="41"/>
      <c r="AC164" s="134"/>
      <c r="AD164" s="91" t="s">
        <v>8</v>
      </c>
      <c r="FQ164" s="94"/>
      <c r="FR164" s="94"/>
      <c r="FS164" s="94"/>
      <c r="FT164" s="94"/>
      <c r="FU164" s="94"/>
      <c r="FV164" s="94"/>
      <c r="FW164" s="94"/>
      <c r="FX164" s="94"/>
    </row>
    <row r="165" spans="1:180" ht="13.5" customHeight="1" thickTop="1" thickBot="1" x14ac:dyDescent="0.25">
      <c r="A165" s="87" t="s">
        <v>9</v>
      </c>
      <c r="B165" s="42">
        <f>SUM(B158:B164)</f>
        <v>0</v>
      </c>
      <c r="C165" s="43">
        <f>SUM(C158:C164)</f>
        <v>0</v>
      </c>
      <c r="D165" s="51"/>
      <c r="E165" s="44"/>
      <c r="F165" s="52">
        <f>SUM(F158:F164)</f>
        <v>0</v>
      </c>
      <c r="G165" s="43">
        <f>SUM(G158:G164)</f>
        <v>0</v>
      </c>
      <c r="H165" s="51"/>
      <c r="I165" s="51"/>
      <c r="J165" s="42">
        <f>SUM(J158:J164)</f>
        <v>0</v>
      </c>
      <c r="K165" s="43">
        <f>SUM(K158:K164)</f>
        <v>0</v>
      </c>
      <c r="L165" s="51"/>
      <c r="M165" s="44"/>
      <c r="N165" s="52">
        <f>SUM(N158:N164)</f>
        <v>0</v>
      </c>
      <c r="O165" s="43">
        <f>SUM(O158:O164)</f>
        <v>0</v>
      </c>
      <c r="P165" s="51"/>
      <c r="Q165" s="51"/>
      <c r="R165" s="42">
        <f>SUM(R158:R164)</f>
        <v>0</v>
      </c>
      <c r="S165" s="43">
        <f>SUM(S158:S164)</f>
        <v>0</v>
      </c>
      <c r="T165" s="43"/>
      <c r="U165" s="51"/>
      <c r="V165" s="42">
        <f>SUM(V158:V164)</f>
        <v>0</v>
      </c>
      <c r="W165" s="43">
        <f>SUM(W158:W164)</f>
        <v>0</v>
      </c>
      <c r="X165" s="51"/>
      <c r="Y165" s="44"/>
      <c r="Z165" s="42">
        <f>SUM(Z158:Z164)</f>
        <v>0</v>
      </c>
      <c r="AA165" s="43">
        <f>SUM(AA158:AA164)</f>
        <v>0</v>
      </c>
      <c r="AB165" s="51"/>
      <c r="AC165" s="44"/>
      <c r="AD165" s="87" t="s">
        <v>9</v>
      </c>
      <c r="FQ165" s="94"/>
      <c r="FR165" s="94"/>
      <c r="FS165" s="94"/>
      <c r="FT165" s="94"/>
      <c r="FU165" s="94"/>
      <c r="FV165" s="94"/>
      <c r="FW165" s="94"/>
      <c r="FX165" s="94"/>
    </row>
    <row r="166" spans="1:180" ht="13.5" customHeight="1" thickTop="1" x14ac:dyDescent="0.2">
      <c r="A166" s="85" t="s">
        <v>47</v>
      </c>
      <c r="B166" s="16" t="str">
        <f>$B$1</f>
        <v>山梨　太郎</v>
      </c>
      <c r="C166" s="17"/>
      <c r="D166" s="17"/>
      <c r="E166" s="45" t="str">
        <f>E155</f>
        <v>月曜日</v>
      </c>
      <c r="F166" s="46" t="str">
        <f>F155</f>
        <v>甲州　花子</v>
      </c>
      <c r="G166" s="46"/>
      <c r="H166" s="46"/>
      <c r="I166" s="47" t="str">
        <f>I155</f>
        <v>〇曜日</v>
      </c>
      <c r="J166" s="277" t="str">
        <f>J155</f>
        <v>笛吹　次郎</v>
      </c>
      <c r="K166" s="278"/>
      <c r="L166" s="278"/>
      <c r="M166" s="279" t="str">
        <f>M155</f>
        <v>〇曜日</v>
      </c>
      <c r="N166" s="49" t="str">
        <f>N155</f>
        <v>吉田　三郎</v>
      </c>
      <c r="O166" s="49"/>
      <c r="P166" s="49"/>
      <c r="Q166" s="50" t="str">
        <f>Q155</f>
        <v>〇曜日</v>
      </c>
      <c r="R166" s="332" t="str">
        <f>R155</f>
        <v>富士　さくら</v>
      </c>
      <c r="S166" s="280"/>
      <c r="T166" s="333"/>
      <c r="U166" s="281" t="str">
        <f>U155</f>
        <v>〇曜日</v>
      </c>
      <c r="V166" s="282" t="str">
        <f>V155</f>
        <v>大月　四郎</v>
      </c>
      <c r="W166" s="283"/>
      <c r="X166" s="283"/>
      <c r="Y166" s="284" t="str">
        <f>Y155</f>
        <v>〇曜日</v>
      </c>
      <c r="Z166" s="48"/>
      <c r="AA166"/>
      <c r="AB166"/>
      <c r="AC166" s="28" t="s">
        <v>7</v>
      </c>
      <c r="AD166" s="86"/>
      <c r="FQ166" s="94"/>
      <c r="FR166" s="94"/>
      <c r="FS166" s="94"/>
      <c r="FT166" s="94"/>
      <c r="FU166" s="94"/>
      <c r="FV166" s="94"/>
      <c r="FW166" s="94"/>
      <c r="FX166" s="94"/>
    </row>
    <row r="167" spans="1:180" ht="13.5" customHeight="1" x14ac:dyDescent="0.2">
      <c r="A167" s="86"/>
      <c r="B167" s="21" t="str">
        <f>B156</f>
        <v>山梨中</v>
      </c>
      <c r="C167" s="22"/>
      <c r="D167" s="22"/>
      <c r="E167" s="4" t="e">
        <f>E156+7</f>
        <v>#VALUE!</v>
      </c>
      <c r="F167" s="23" t="str">
        <f>F156</f>
        <v>山梨中</v>
      </c>
      <c r="G167" s="23"/>
      <c r="H167" s="23"/>
      <c r="I167" s="4" t="e">
        <f>I156+7</f>
        <v>#VALUE!</v>
      </c>
      <c r="J167" s="24" t="str">
        <f>J156</f>
        <v>笛吹中</v>
      </c>
      <c r="K167" s="23"/>
      <c r="L167" s="23"/>
      <c r="M167" s="4" t="e">
        <f>M156+7</f>
        <v>#VALUE!</v>
      </c>
      <c r="N167" s="23" t="str">
        <f>N156</f>
        <v>笛吹中</v>
      </c>
      <c r="O167" s="23"/>
      <c r="P167" s="23"/>
      <c r="Q167" s="165" t="e">
        <f>Q156+7</f>
        <v>#VALUE!</v>
      </c>
      <c r="R167" s="256" t="str">
        <f>R156</f>
        <v>富士中</v>
      </c>
      <c r="S167" s="23"/>
      <c r="T167" s="257"/>
      <c r="U167" s="4" t="e">
        <f>U156+7</f>
        <v>#VALUE!</v>
      </c>
      <c r="V167" s="24" t="str">
        <f>V156</f>
        <v>大月中</v>
      </c>
      <c r="W167" s="23"/>
      <c r="X167" s="23"/>
      <c r="Y167" s="4" t="e">
        <f>Y156+7</f>
        <v>#VALUE!</v>
      </c>
      <c r="Z167" s="24" t="str">
        <f>Z2</f>
        <v>○○学校</v>
      </c>
      <c r="AA167" s="23"/>
      <c r="AB167" s="23"/>
      <c r="AC167" s="4">
        <f>AC156+7</f>
        <v>45634</v>
      </c>
      <c r="AD167" s="86"/>
      <c r="FQ167" s="94"/>
      <c r="FR167" s="94"/>
      <c r="FS167" s="94"/>
      <c r="FT167" s="94"/>
      <c r="FU167" s="94"/>
      <c r="FV167" s="94"/>
      <c r="FW167" s="94"/>
      <c r="FX167" s="94"/>
    </row>
    <row r="168" spans="1:180" ht="13.5" customHeight="1" x14ac:dyDescent="0.2">
      <c r="A168" s="91" t="s">
        <v>10</v>
      </c>
      <c r="B168" s="5" t="s">
        <v>0</v>
      </c>
      <c r="C168" s="1" t="s">
        <v>1</v>
      </c>
      <c r="D168" s="191" t="s">
        <v>49</v>
      </c>
      <c r="E168" s="6" t="s">
        <v>2</v>
      </c>
      <c r="F168" s="25" t="s">
        <v>0</v>
      </c>
      <c r="G168" s="1" t="s">
        <v>1</v>
      </c>
      <c r="H168" s="191" t="s">
        <v>49</v>
      </c>
      <c r="I168" s="2" t="s">
        <v>2</v>
      </c>
      <c r="J168" s="5" t="s">
        <v>0</v>
      </c>
      <c r="K168" s="1" t="s">
        <v>1</v>
      </c>
      <c r="L168" s="191" t="s">
        <v>49</v>
      </c>
      <c r="M168" s="6" t="s">
        <v>2</v>
      </c>
      <c r="N168" s="25" t="s">
        <v>0</v>
      </c>
      <c r="O168" s="1" t="s">
        <v>1</v>
      </c>
      <c r="P168" s="191" t="s">
        <v>49</v>
      </c>
      <c r="Q168" s="2" t="s">
        <v>2</v>
      </c>
      <c r="R168" s="5" t="s">
        <v>0</v>
      </c>
      <c r="S168" s="1" t="s">
        <v>1</v>
      </c>
      <c r="T168" s="357" t="s">
        <v>49</v>
      </c>
      <c r="U168" s="2" t="s">
        <v>2</v>
      </c>
      <c r="V168" s="5" t="s">
        <v>0</v>
      </c>
      <c r="W168" s="1" t="s">
        <v>1</v>
      </c>
      <c r="X168" s="191" t="s">
        <v>49</v>
      </c>
      <c r="Y168" s="6" t="s">
        <v>2</v>
      </c>
      <c r="Z168" s="5" t="s">
        <v>0</v>
      </c>
      <c r="AA168" s="1" t="s">
        <v>1</v>
      </c>
      <c r="AB168" s="2"/>
      <c r="AC168" s="6" t="s">
        <v>2</v>
      </c>
      <c r="AD168" s="91" t="s">
        <v>10</v>
      </c>
      <c r="FQ168" s="94"/>
      <c r="FR168" s="94"/>
      <c r="FS168" s="94"/>
      <c r="FT168" s="94"/>
      <c r="FU168" s="94"/>
      <c r="FV168" s="94"/>
      <c r="FW168" s="94"/>
      <c r="FX168" s="94"/>
    </row>
    <row r="169" spans="1:180" ht="29.25" customHeight="1" x14ac:dyDescent="0.2">
      <c r="A169" s="91">
        <v>1</v>
      </c>
      <c r="B169" s="5"/>
      <c r="C169" s="1"/>
      <c r="D169" s="2"/>
      <c r="E169" s="7"/>
      <c r="F169" s="25"/>
      <c r="G169" s="1"/>
      <c r="H169" s="2"/>
      <c r="I169" s="30"/>
      <c r="J169" s="5"/>
      <c r="K169" s="1"/>
      <c r="L169" s="2"/>
      <c r="M169" s="7"/>
      <c r="N169" s="25"/>
      <c r="O169" s="1"/>
      <c r="P169" s="2"/>
      <c r="Q169" s="30"/>
      <c r="R169" s="5"/>
      <c r="S169" s="1"/>
      <c r="T169" s="1"/>
      <c r="U169" s="30"/>
      <c r="V169" s="5"/>
      <c r="W169" s="1"/>
      <c r="X169" s="2"/>
      <c r="Y169" s="7"/>
      <c r="Z169" s="5"/>
      <c r="AA169" s="1"/>
      <c r="AB169" s="2"/>
      <c r="AC169" s="6"/>
      <c r="AD169" s="91">
        <v>1</v>
      </c>
      <c r="FQ169" s="94"/>
      <c r="FR169" s="94"/>
      <c r="FS169" s="94"/>
      <c r="FT169" s="94"/>
      <c r="FU169" s="94"/>
      <c r="FV169" s="94"/>
      <c r="FW169" s="94"/>
      <c r="FX169" s="94"/>
    </row>
    <row r="170" spans="1:180" ht="29.25" customHeight="1" x14ac:dyDescent="0.2">
      <c r="A170" s="92">
        <v>2</v>
      </c>
      <c r="B170" s="11"/>
      <c r="C170" s="12"/>
      <c r="D170" s="10"/>
      <c r="E170" s="14"/>
      <c r="F170" s="26"/>
      <c r="G170" s="12"/>
      <c r="H170" s="10"/>
      <c r="I170" s="31"/>
      <c r="J170" s="11"/>
      <c r="K170" s="12"/>
      <c r="L170" s="10"/>
      <c r="M170" s="14"/>
      <c r="N170" s="26"/>
      <c r="O170" s="12"/>
      <c r="P170" s="10"/>
      <c r="Q170" s="31"/>
      <c r="R170" s="11"/>
      <c r="S170" s="12"/>
      <c r="T170" s="12"/>
      <c r="U170" s="31"/>
      <c r="V170" s="11"/>
      <c r="W170" s="12"/>
      <c r="X170" s="10"/>
      <c r="Y170" s="14"/>
      <c r="Z170" s="11"/>
      <c r="AA170" s="12"/>
      <c r="AB170" s="10"/>
      <c r="AC170" s="13"/>
      <c r="AD170" s="92">
        <v>2</v>
      </c>
      <c r="FQ170" s="94"/>
      <c r="FR170" s="94"/>
      <c r="FS170" s="94"/>
      <c r="FT170" s="94"/>
      <c r="FU170" s="94"/>
      <c r="FV170" s="94"/>
      <c r="FW170" s="94"/>
      <c r="FX170" s="94"/>
    </row>
    <row r="171" spans="1:180" ht="29.25" customHeight="1" x14ac:dyDescent="0.2">
      <c r="A171" s="91">
        <v>3</v>
      </c>
      <c r="B171" s="5"/>
      <c r="C171" s="1"/>
      <c r="D171" s="2"/>
      <c r="E171" s="7"/>
      <c r="F171" s="25"/>
      <c r="G171" s="1"/>
      <c r="H171" s="2"/>
      <c r="I171" s="7"/>
      <c r="J171" s="5"/>
      <c r="K171" s="1"/>
      <c r="L171" s="2"/>
      <c r="M171" s="7"/>
      <c r="N171" s="25"/>
      <c r="O171" s="1"/>
      <c r="P171" s="2"/>
      <c r="Q171" s="30"/>
      <c r="R171" s="5"/>
      <c r="S171" s="1"/>
      <c r="T171" s="1"/>
      <c r="U171" s="7"/>
      <c r="V171" s="5"/>
      <c r="W171" s="1"/>
      <c r="X171" s="2"/>
      <c r="Y171" s="7"/>
      <c r="Z171" s="5"/>
      <c r="AA171" s="1"/>
      <c r="AB171" s="2"/>
      <c r="AC171" s="6"/>
      <c r="AD171" s="91">
        <v>3</v>
      </c>
      <c r="FQ171" s="94"/>
      <c r="FR171" s="94"/>
      <c r="FS171" s="94"/>
      <c r="FT171" s="94"/>
      <c r="FU171" s="94"/>
      <c r="FV171" s="94"/>
      <c r="FW171" s="94"/>
      <c r="FX171" s="94"/>
    </row>
    <row r="172" spans="1:180" ht="29.25" customHeight="1" x14ac:dyDescent="0.2">
      <c r="A172" s="92">
        <v>4</v>
      </c>
      <c r="B172" s="11"/>
      <c r="C172" s="12"/>
      <c r="D172" s="10"/>
      <c r="E172" s="164"/>
      <c r="F172" s="26"/>
      <c r="G172" s="12"/>
      <c r="H172" s="10"/>
      <c r="I172" s="31"/>
      <c r="J172" s="11"/>
      <c r="K172" s="12"/>
      <c r="L172" s="10"/>
      <c r="M172" s="14"/>
      <c r="N172" s="26"/>
      <c r="O172" s="12"/>
      <c r="P172" s="10"/>
      <c r="Q172" s="31"/>
      <c r="R172" s="11"/>
      <c r="S172" s="12"/>
      <c r="T172" s="12"/>
      <c r="U172" s="31"/>
      <c r="V172" s="11"/>
      <c r="W172" s="12"/>
      <c r="X172" s="10"/>
      <c r="Y172" s="14"/>
      <c r="Z172" s="11"/>
      <c r="AA172" s="12"/>
      <c r="AB172" s="10"/>
      <c r="AC172" s="13"/>
      <c r="AD172" s="92">
        <v>4</v>
      </c>
      <c r="FQ172" s="94"/>
      <c r="FR172" s="94"/>
      <c r="FS172" s="94"/>
      <c r="FT172" s="94"/>
      <c r="FU172" s="94"/>
      <c r="FV172" s="94"/>
      <c r="FW172" s="94"/>
      <c r="FX172" s="94"/>
    </row>
    <row r="173" spans="1:180" ht="29.25" customHeight="1" x14ac:dyDescent="0.2">
      <c r="A173" s="91">
        <v>5</v>
      </c>
      <c r="B173" s="5"/>
      <c r="C173" s="1"/>
      <c r="D173" s="2"/>
      <c r="E173" s="7"/>
      <c r="F173" s="25"/>
      <c r="G173" s="1"/>
      <c r="H173" s="2"/>
      <c r="I173" s="157"/>
      <c r="J173" s="5"/>
      <c r="K173" s="1"/>
      <c r="L173" s="2"/>
      <c r="M173" s="7"/>
      <c r="N173" s="25"/>
      <c r="O173" s="1"/>
      <c r="P173" s="2"/>
      <c r="Q173" s="30"/>
      <c r="R173" s="5"/>
      <c r="S173" s="1"/>
      <c r="T173" s="1"/>
      <c r="U173" s="157"/>
      <c r="V173" s="5"/>
      <c r="W173" s="1"/>
      <c r="X173" s="2"/>
      <c r="Y173" s="7"/>
      <c r="Z173" s="5"/>
      <c r="AA173" s="1"/>
      <c r="AB173" s="2"/>
      <c r="AC173" s="6"/>
      <c r="AD173" s="91">
        <v>5</v>
      </c>
      <c r="FQ173" s="94"/>
      <c r="FR173" s="94"/>
      <c r="FS173" s="94"/>
      <c r="FT173" s="94"/>
      <c r="FU173" s="94"/>
      <c r="FV173" s="94"/>
      <c r="FW173" s="94"/>
      <c r="FX173" s="94"/>
    </row>
    <row r="174" spans="1:180" ht="29.25" customHeight="1" x14ac:dyDescent="0.2">
      <c r="A174" s="92">
        <v>6</v>
      </c>
      <c r="B174" s="11"/>
      <c r="C174" s="12"/>
      <c r="D174" s="10"/>
      <c r="E174" s="14"/>
      <c r="F174" s="26"/>
      <c r="G174" s="12"/>
      <c r="H174" s="10"/>
      <c r="I174" s="31"/>
      <c r="J174" s="11"/>
      <c r="K174" s="12"/>
      <c r="L174" s="10"/>
      <c r="M174" s="14"/>
      <c r="N174" s="26"/>
      <c r="O174" s="12"/>
      <c r="P174" s="10"/>
      <c r="Q174" s="10"/>
      <c r="R174" s="11"/>
      <c r="S174" s="12"/>
      <c r="T174" s="12"/>
      <c r="U174" s="31"/>
      <c r="V174" s="11"/>
      <c r="W174" s="12"/>
      <c r="X174" s="10"/>
      <c r="Y174" s="14"/>
      <c r="Z174" s="11"/>
      <c r="AA174" s="12"/>
      <c r="AB174" s="10"/>
      <c r="AC174" s="13"/>
      <c r="AD174" s="92">
        <v>6</v>
      </c>
      <c r="FQ174" s="94"/>
      <c r="FR174" s="94"/>
      <c r="FS174" s="94"/>
      <c r="FT174" s="94"/>
      <c r="FU174" s="94"/>
      <c r="FV174" s="94"/>
      <c r="FW174" s="94"/>
      <c r="FX174" s="94"/>
    </row>
    <row r="175" spans="1:180" ht="29.25" customHeight="1" thickBot="1" x14ac:dyDescent="0.25">
      <c r="A175" s="91" t="s">
        <v>8</v>
      </c>
      <c r="B175" s="35"/>
      <c r="C175" s="36"/>
      <c r="D175" s="41"/>
      <c r="E175" s="37"/>
      <c r="F175" s="38"/>
      <c r="G175" s="36"/>
      <c r="H175" s="41"/>
      <c r="I175" s="37"/>
      <c r="J175" s="35"/>
      <c r="K175" s="36"/>
      <c r="L175" s="41"/>
      <c r="M175" s="37"/>
      <c r="N175" s="38"/>
      <c r="O175" s="36"/>
      <c r="P175" s="41"/>
      <c r="Q175" s="39"/>
      <c r="R175" s="35"/>
      <c r="S175" s="36"/>
      <c r="T175" s="36"/>
      <c r="U175" s="37"/>
      <c r="V175" s="35"/>
      <c r="W175" s="36"/>
      <c r="X175" s="41"/>
      <c r="Y175" s="37"/>
      <c r="Z175" s="35"/>
      <c r="AA175" s="36"/>
      <c r="AB175" s="41"/>
      <c r="AC175" s="40"/>
      <c r="AD175" s="91" t="s">
        <v>8</v>
      </c>
      <c r="FQ175" s="94"/>
      <c r="FR175" s="94"/>
      <c r="FS175" s="94"/>
      <c r="FT175" s="94"/>
      <c r="FU175" s="94"/>
      <c r="FV175" s="94"/>
      <c r="FW175" s="94"/>
      <c r="FX175" s="94"/>
    </row>
    <row r="176" spans="1:180" ht="13.5" customHeight="1" thickTop="1" thickBot="1" x14ac:dyDescent="0.25">
      <c r="A176" s="87" t="s">
        <v>9</v>
      </c>
      <c r="B176" s="42">
        <f>SUM(B169:B175)</f>
        <v>0</v>
      </c>
      <c r="C176" s="43">
        <f>SUM(C169:C175)</f>
        <v>0</v>
      </c>
      <c r="D176" s="51"/>
      <c r="E176" s="44"/>
      <c r="F176" s="52">
        <f>SUM(F169:F175)</f>
        <v>0</v>
      </c>
      <c r="G176" s="43">
        <f>SUM(G169:G175)</f>
        <v>0</v>
      </c>
      <c r="H176" s="51"/>
      <c r="I176" s="51"/>
      <c r="J176" s="42">
        <f>SUM(J169:J175)</f>
        <v>0</v>
      </c>
      <c r="K176" s="43">
        <f>SUM(K169:K175)</f>
        <v>0</v>
      </c>
      <c r="L176" s="51"/>
      <c r="M176" s="44"/>
      <c r="N176" s="52">
        <f>SUM(N169:N175)</f>
        <v>0</v>
      </c>
      <c r="O176" s="43">
        <f>SUM(O169:O175)</f>
        <v>0</v>
      </c>
      <c r="P176" s="51"/>
      <c r="Q176" s="51"/>
      <c r="R176" s="42">
        <f>SUM(R169:R175)</f>
        <v>0</v>
      </c>
      <c r="S176" s="43">
        <f>SUM(S169:S175)</f>
        <v>0</v>
      </c>
      <c r="T176" s="43"/>
      <c r="U176" s="51"/>
      <c r="V176" s="42">
        <f>SUM(V169:V175)</f>
        <v>0</v>
      </c>
      <c r="W176" s="43">
        <f>SUM(W169:W175)</f>
        <v>0</v>
      </c>
      <c r="X176" s="51"/>
      <c r="Y176" s="44"/>
      <c r="Z176" s="42">
        <f>SUM(Z169:Z175)</f>
        <v>0</v>
      </c>
      <c r="AA176" s="43">
        <f>SUM(AA169:AA175)</f>
        <v>0</v>
      </c>
      <c r="AB176" s="51"/>
      <c r="AC176" s="44"/>
      <c r="AD176" s="87" t="s">
        <v>9</v>
      </c>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row>
    <row r="177" spans="1:172" ht="14.25" customHeight="1" thickTop="1" x14ac:dyDescent="0.2">
      <c r="A177" s="85" t="s">
        <v>48</v>
      </c>
      <c r="B177" s="16" t="str">
        <f>$B$1</f>
        <v>山梨　太郎</v>
      </c>
      <c r="C177" s="17"/>
      <c r="D177" s="17"/>
      <c r="E177" s="45" t="str">
        <f>E166</f>
        <v>月曜日</v>
      </c>
      <c r="F177" s="46" t="str">
        <f>F155</f>
        <v>甲州　花子</v>
      </c>
      <c r="G177" s="46"/>
      <c r="H177" s="46"/>
      <c r="I177" s="47" t="str">
        <f>I166</f>
        <v>〇曜日</v>
      </c>
      <c r="J177" s="277" t="str">
        <f>J155</f>
        <v>笛吹　次郎</v>
      </c>
      <c r="K177" s="278"/>
      <c r="L177" s="278"/>
      <c r="M177" s="279" t="str">
        <f>M166</f>
        <v>〇曜日</v>
      </c>
      <c r="N177" s="49" t="str">
        <f>N155</f>
        <v>吉田　三郎</v>
      </c>
      <c r="O177" s="49"/>
      <c r="P177" s="49"/>
      <c r="Q177" s="50" t="str">
        <f>Q166</f>
        <v>〇曜日</v>
      </c>
      <c r="R177" s="332" t="str">
        <f>R155</f>
        <v>富士　さくら</v>
      </c>
      <c r="S177" s="280"/>
      <c r="T177" s="333"/>
      <c r="U177" s="281" t="str">
        <f>U166</f>
        <v>〇曜日</v>
      </c>
      <c r="V177" s="282" t="str">
        <f>V155</f>
        <v>大月　四郎</v>
      </c>
      <c r="W177" s="283"/>
      <c r="X177" s="283"/>
      <c r="Y177" s="284" t="str">
        <f>Y166</f>
        <v>〇曜日</v>
      </c>
      <c r="Z177" s="48"/>
      <c r="AA177"/>
      <c r="AB177"/>
      <c r="AC177" s="28" t="s">
        <v>7</v>
      </c>
      <c r="AD177" s="86"/>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row>
    <row r="178" spans="1:172" ht="13.5" customHeight="1" x14ac:dyDescent="0.2">
      <c r="A178" s="86"/>
      <c r="B178" s="21" t="str">
        <f>B156</f>
        <v>山梨中</v>
      </c>
      <c r="C178" s="22"/>
      <c r="D178" s="22"/>
      <c r="E178" s="4" t="e">
        <f>E167+7</f>
        <v>#VALUE!</v>
      </c>
      <c r="F178" s="23" t="str">
        <f>F156</f>
        <v>山梨中</v>
      </c>
      <c r="G178" s="23"/>
      <c r="H178" s="23"/>
      <c r="I178" s="4" t="e">
        <f>I167+7</f>
        <v>#VALUE!</v>
      </c>
      <c r="J178" s="24" t="str">
        <f>J156</f>
        <v>笛吹中</v>
      </c>
      <c r="K178" s="23"/>
      <c r="L178" s="23"/>
      <c r="M178" s="4" t="e">
        <f>M167+7</f>
        <v>#VALUE!</v>
      </c>
      <c r="N178" s="23" t="str">
        <f>N156</f>
        <v>笛吹中</v>
      </c>
      <c r="O178" s="23"/>
      <c r="P178" s="23"/>
      <c r="Q178" s="165" t="e">
        <f>Q167+7</f>
        <v>#VALUE!</v>
      </c>
      <c r="R178" s="256" t="str">
        <f>R156</f>
        <v>富士中</v>
      </c>
      <c r="S178" s="23"/>
      <c r="T178" s="257"/>
      <c r="U178" s="4" t="e">
        <f>U167+7</f>
        <v>#VALUE!</v>
      </c>
      <c r="V178" s="24" t="str">
        <f>V156</f>
        <v>大月中</v>
      </c>
      <c r="W178" s="23"/>
      <c r="X178" s="23"/>
      <c r="Y178" s="4" t="e">
        <f>Y167+7</f>
        <v>#VALUE!</v>
      </c>
      <c r="Z178" s="24" t="str">
        <f>Z2</f>
        <v>○○学校</v>
      </c>
      <c r="AA178" s="23"/>
      <c r="AB178" s="23"/>
      <c r="AC178" s="4">
        <f>AC167+7</f>
        <v>45641</v>
      </c>
      <c r="AD178" s="86"/>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row>
    <row r="179" spans="1:172" ht="13.5" customHeight="1" x14ac:dyDescent="0.2">
      <c r="A179" s="91" t="s">
        <v>10</v>
      </c>
      <c r="B179" s="5" t="s">
        <v>0</v>
      </c>
      <c r="C179" s="1" t="s">
        <v>1</v>
      </c>
      <c r="D179" s="191"/>
      <c r="E179" s="6" t="s">
        <v>2</v>
      </c>
      <c r="F179" s="25" t="s">
        <v>0</v>
      </c>
      <c r="G179" s="1" t="s">
        <v>1</v>
      </c>
      <c r="H179" s="191" t="s">
        <v>49</v>
      </c>
      <c r="I179" s="2" t="s">
        <v>2</v>
      </c>
      <c r="J179" s="5" t="s">
        <v>0</v>
      </c>
      <c r="K179" s="1" t="s">
        <v>1</v>
      </c>
      <c r="L179" s="191" t="s">
        <v>49</v>
      </c>
      <c r="M179" s="6" t="s">
        <v>2</v>
      </c>
      <c r="N179" s="25" t="s">
        <v>0</v>
      </c>
      <c r="O179" s="1" t="s">
        <v>1</v>
      </c>
      <c r="P179" s="191"/>
      <c r="Q179" s="2" t="s">
        <v>2</v>
      </c>
      <c r="R179" s="5" t="s">
        <v>0</v>
      </c>
      <c r="S179" s="1" t="s">
        <v>1</v>
      </c>
      <c r="T179" s="357" t="s">
        <v>49</v>
      </c>
      <c r="U179" s="2" t="s">
        <v>2</v>
      </c>
      <c r="V179" s="5" t="s">
        <v>0</v>
      </c>
      <c r="W179" s="1" t="s">
        <v>1</v>
      </c>
      <c r="X179" s="191" t="s">
        <v>49</v>
      </c>
      <c r="Y179" s="6" t="s">
        <v>2</v>
      </c>
      <c r="Z179" s="5" t="s">
        <v>0</v>
      </c>
      <c r="AA179" s="1" t="s">
        <v>1</v>
      </c>
      <c r="AB179" s="2"/>
      <c r="AC179" s="6" t="s">
        <v>2</v>
      </c>
      <c r="AD179" s="91" t="s">
        <v>10</v>
      </c>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row>
    <row r="180" spans="1:172" ht="29.25" customHeight="1" x14ac:dyDescent="0.2">
      <c r="A180" s="91">
        <v>1</v>
      </c>
      <c r="B180" s="5"/>
      <c r="C180" s="1"/>
      <c r="D180" s="2"/>
      <c r="E180" s="7" t="s">
        <v>93</v>
      </c>
      <c r="F180" s="25"/>
      <c r="G180" s="1"/>
      <c r="H180" s="2"/>
      <c r="I180" s="30"/>
      <c r="J180" s="5"/>
      <c r="K180" s="1"/>
      <c r="L180" s="2"/>
      <c r="M180" s="7"/>
      <c r="N180" s="25"/>
      <c r="O180" s="1"/>
      <c r="P180" s="2"/>
      <c r="Q180" s="30" t="s">
        <v>76</v>
      </c>
      <c r="R180" s="5"/>
      <c r="S180" s="1"/>
      <c r="T180" s="1"/>
      <c r="U180" s="30"/>
      <c r="V180" s="5"/>
      <c r="W180" s="1"/>
      <c r="X180" s="2"/>
      <c r="Y180" s="7"/>
      <c r="Z180" s="5"/>
      <c r="AA180" s="1"/>
      <c r="AB180" s="2"/>
      <c r="AC180" s="6"/>
      <c r="AD180" s="91">
        <v>1</v>
      </c>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row>
    <row r="181" spans="1:172" ht="29.25" customHeight="1" x14ac:dyDescent="0.2">
      <c r="A181" s="92">
        <v>2</v>
      </c>
      <c r="B181" s="11"/>
      <c r="C181" s="12"/>
      <c r="D181" s="10"/>
      <c r="E181" s="14"/>
      <c r="F181" s="26"/>
      <c r="G181" s="12"/>
      <c r="H181" s="10"/>
      <c r="I181" s="31"/>
      <c r="J181" s="11"/>
      <c r="K181" s="12"/>
      <c r="L181" s="10"/>
      <c r="M181" s="14"/>
      <c r="N181" s="26"/>
      <c r="O181" s="12"/>
      <c r="P181" s="10"/>
      <c r="Q181" s="31"/>
      <c r="R181" s="11"/>
      <c r="S181" s="12"/>
      <c r="T181" s="12"/>
      <c r="U181" s="31"/>
      <c r="V181" s="11"/>
      <c r="W181" s="12"/>
      <c r="X181" s="10"/>
      <c r="Y181" s="14"/>
      <c r="Z181" s="11"/>
      <c r="AA181" s="12"/>
      <c r="AB181" s="10"/>
      <c r="AC181" s="13"/>
      <c r="AD181" s="92">
        <v>2</v>
      </c>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row>
    <row r="182" spans="1:172" ht="29.25" customHeight="1" x14ac:dyDescent="0.2">
      <c r="A182" s="91">
        <v>3</v>
      </c>
      <c r="B182" s="5"/>
      <c r="C182" s="1"/>
      <c r="D182" s="2"/>
      <c r="E182" s="7"/>
      <c r="F182" s="25"/>
      <c r="G182" s="1"/>
      <c r="H182" s="2"/>
      <c r="I182" s="7"/>
      <c r="J182" s="5"/>
      <c r="K182" s="1"/>
      <c r="L182" s="2"/>
      <c r="M182" s="7"/>
      <c r="N182" s="25"/>
      <c r="O182" s="1"/>
      <c r="P182" s="2"/>
      <c r="Q182" s="30"/>
      <c r="R182" s="5"/>
      <c r="S182" s="1"/>
      <c r="T182" s="1"/>
      <c r="U182" s="7"/>
      <c r="V182" s="5"/>
      <c r="W182" s="1"/>
      <c r="X182" s="2"/>
      <c r="Y182" s="7"/>
      <c r="Z182" s="5"/>
      <c r="AA182" s="1"/>
      <c r="AB182" s="2"/>
      <c r="AC182" s="6"/>
      <c r="AD182" s="91">
        <v>3</v>
      </c>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row>
    <row r="183" spans="1:172" ht="29.25" customHeight="1" x14ac:dyDescent="0.2">
      <c r="A183" s="92">
        <v>4</v>
      </c>
      <c r="B183" s="11"/>
      <c r="C183" s="12"/>
      <c r="D183" s="10"/>
      <c r="E183" s="14"/>
      <c r="F183" s="26"/>
      <c r="G183" s="12"/>
      <c r="H183" s="10"/>
      <c r="I183" s="31"/>
      <c r="J183" s="11"/>
      <c r="K183" s="12"/>
      <c r="L183" s="10"/>
      <c r="M183" s="14"/>
      <c r="N183" s="26"/>
      <c r="O183" s="12"/>
      <c r="P183" s="10"/>
      <c r="Q183" s="31"/>
      <c r="R183" s="11"/>
      <c r="S183" s="12"/>
      <c r="T183" s="12"/>
      <c r="U183" s="31"/>
      <c r="V183" s="11"/>
      <c r="W183" s="12"/>
      <c r="X183" s="10"/>
      <c r="Y183" s="14"/>
      <c r="Z183" s="11"/>
      <c r="AA183" s="12"/>
      <c r="AB183" s="10"/>
      <c r="AC183" s="13"/>
      <c r="AD183" s="92">
        <v>4</v>
      </c>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row>
    <row r="184" spans="1:172" ht="29.25" customHeight="1" x14ac:dyDescent="0.2">
      <c r="A184" s="91">
        <v>5</v>
      </c>
      <c r="B184" s="5"/>
      <c r="C184" s="1"/>
      <c r="D184" s="2"/>
      <c r="E184" s="7"/>
      <c r="F184" s="25"/>
      <c r="G184" s="1"/>
      <c r="H184" s="2"/>
      <c r="I184" s="157"/>
      <c r="J184" s="5"/>
      <c r="K184" s="1"/>
      <c r="L184" s="2"/>
      <c r="M184" s="7"/>
      <c r="N184" s="25"/>
      <c r="O184" s="1"/>
      <c r="P184" s="2"/>
      <c r="Q184" s="157"/>
      <c r="R184" s="5"/>
      <c r="S184" s="1"/>
      <c r="T184" s="1"/>
      <c r="U184" s="157"/>
      <c r="V184" s="5"/>
      <c r="W184" s="1"/>
      <c r="X184" s="2"/>
      <c r="Y184" s="7"/>
      <c r="Z184" s="5"/>
      <c r="AA184" s="1"/>
      <c r="AB184" s="2"/>
      <c r="AC184" s="6"/>
      <c r="AD184" s="91">
        <v>5</v>
      </c>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row>
    <row r="185" spans="1:172" ht="29.25" customHeight="1" x14ac:dyDescent="0.2">
      <c r="A185" s="92">
        <v>6</v>
      </c>
      <c r="B185" s="11"/>
      <c r="C185" s="12"/>
      <c r="D185" s="10"/>
      <c r="E185" s="14"/>
      <c r="F185" s="26"/>
      <c r="G185" s="12"/>
      <c r="H185" s="10"/>
      <c r="I185" s="31"/>
      <c r="J185" s="11"/>
      <c r="K185" s="12"/>
      <c r="L185" s="10"/>
      <c r="M185" s="14"/>
      <c r="N185" s="26"/>
      <c r="O185" s="12"/>
      <c r="P185" s="10"/>
      <c r="Q185" s="31"/>
      <c r="R185" s="11"/>
      <c r="S185" s="12"/>
      <c r="T185" s="12"/>
      <c r="U185" s="31"/>
      <c r="V185" s="11"/>
      <c r="W185" s="12"/>
      <c r="X185" s="10"/>
      <c r="Y185" s="14"/>
      <c r="Z185" s="11"/>
      <c r="AA185" s="12"/>
      <c r="AB185" s="10"/>
      <c r="AC185" s="13"/>
      <c r="AD185" s="92">
        <v>6</v>
      </c>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row>
    <row r="186" spans="1:172" ht="29.25" customHeight="1" thickBot="1" x14ac:dyDescent="0.25">
      <c r="A186" s="91" t="s">
        <v>8</v>
      </c>
      <c r="B186" s="35"/>
      <c r="C186" s="36"/>
      <c r="D186" s="41"/>
      <c r="E186" s="37"/>
      <c r="F186" s="38"/>
      <c r="G186" s="36"/>
      <c r="H186" s="41"/>
      <c r="I186" s="37"/>
      <c r="J186" s="35"/>
      <c r="K186" s="36"/>
      <c r="L186" s="41"/>
      <c r="M186" s="37"/>
      <c r="N186" s="38"/>
      <c r="O186" s="36"/>
      <c r="P186" s="41"/>
      <c r="Q186" s="39"/>
      <c r="R186" s="35"/>
      <c r="S186" s="36"/>
      <c r="T186" s="36"/>
      <c r="U186" s="37"/>
      <c r="V186" s="35"/>
      <c r="W186" s="36"/>
      <c r="X186" s="41"/>
      <c r="Y186" s="37"/>
      <c r="Z186" s="35"/>
      <c r="AA186" s="36"/>
      <c r="AB186" s="41"/>
      <c r="AC186" s="40"/>
      <c r="AD186" s="91" t="s">
        <v>8</v>
      </c>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row>
    <row r="187" spans="1:172" ht="13.5" customHeight="1" thickTop="1" thickBot="1" x14ac:dyDescent="0.25">
      <c r="A187" s="87" t="s">
        <v>9</v>
      </c>
      <c r="B187" s="42">
        <f>SUM(B180:B186)</f>
        <v>0</v>
      </c>
      <c r="C187" s="43">
        <f>SUM(C180:C186)</f>
        <v>0</v>
      </c>
      <c r="D187" s="51"/>
      <c r="E187" s="44"/>
      <c r="F187" s="52">
        <f>SUM(F180:F186)</f>
        <v>0</v>
      </c>
      <c r="G187" s="43">
        <f>SUM(G180:G186)</f>
        <v>0</v>
      </c>
      <c r="H187" s="51"/>
      <c r="I187" s="51"/>
      <c r="J187" s="42">
        <f>SUM(J180:J186)</f>
        <v>0</v>
      </c>
      <c r="K187" s="43">
        <f>SUM(K180:K186)</f>
        <v>0</v>
      </c>
      <c r="L187" s="51"/>
      <c r="M187" s="44"/>
      <c r="N187" s="52">
        <f>SUM(N180:N186)</f>
        <v>0</v>
      </c>
      <c r="O187" s="43">
        <f>SUM(O180:O186)</f>
        <v>0</v>
      </c>
      <c r="P187" s="51"/>
      <c r="Q187" s="51"/>
      <c r="R187" s="42">
        <f>SUM(R180:R186)</f>
        <v>0</v>
      </c>
      <c r="S187" s="43">
        <f>SUM(S180:S186)</f>
        <v>0</v>
      </c>
      <c r="T187" s="43"/>
      <c r="U187" s="51"/>
      <c r="V187" s="42">
        <f>SUM(V180:V186)</f>
        <v>0</v>
      </c>
      <c r="W187" s="43">
        <f>SUM(W180:W186)</f>
        <v>0</v>
      </c>
      <c r="X187" s="51"/>
      <c r="Y187" s="44"/>
      <c r="Z187" s="42">
        <f>SUM(Z180:Z186)</f>
        <v>0</v>
      </c>
      <c r="AA187" s="43">
        <f>SUM(AA180:AA186)</f>
        <v>0</v>
      </c>
      <c r="AB187" s="51"/>
      <c r="AC187" s="44"/>
      <c r="AD187" s="87" t="s">
        <v>9</v>
      </c>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row>
    <row r="188" spans="1:172" ht="14.25" customHeight="1" thickTop="1" x14ac:dyDescent="0.2">
      <c r="A188" s="85" t="s">
        <v>48</v>
      </c>
      <c r="B188" s="16" t="str">
        <f>$B$1</f>
        <v>山梨　太郎</v>
      </c>
      <c r="C188" s="17"/>
      <c r="D188" s="17"/>
      <c r="E188" s="45" t="str">
        <f>E177</f>
        <v>月曜日</v>
      </c>
      <c r="F188" s="46" t="str">
        <f>F166</f>
        <v>甲州　花子</v>
      </c>
      <c r="G188" s="46"/>
      <c r="H188" s="46"/>
      <c r="I188" s="47" t="str">
        <f>I177</f>
        <v>〇曜日</v>
      </c>
      <c r="J188" s="277" t="str">
        <f>J166</f>
        <v>笛吹　次郎</v>
      </c>
      <c r="K188" s="278"/>
      <c r="L188" s="278"/>
      <c r="M188" s="279" t="str">
        <f>M177</f>
        <v>〇曜日</v>
      </c>
      <c r="N188" s="49" t="str">
        <f>N166</f>
        <v>吉田　三郎</v>
      </c>
      <c r="O188" s="49"/>
      <c r="P188" s="49"/>
      <c r="Q188" s="50" t="str">
        <f>Q177</f>
        <v>〇曜日</v>
      </c>
      <c r="R188" s="332" t="str">
        <f>R166</f>
        <v>富士　さくら</v>
      </c>
      <c r="S188" s="280"/>
      <c r="T188" s="333"/>
      <c r="U188" s="281" t="str">
        <f>U177</f>
        <v>〇曜日</v>
      </c>
      <c r="V188" s="282" t="str">
        <f>V166</f>
        <v>大月　四郎</v>
      </c>
      <c r="W188" s="283"/>
      <c r="X188" s="283"/>
      <c r="Y188" s="284" t="str">
        <f>Y177</f>
        <v>〇曜日</v>
      </c>
      <c r="Z188" s="48"/>
      <c r="AA188"/>
      <c r="AB188"/>
      <c r="AC188" s="28" t="s">
        <v>7</v>
      </c>
      <c r="AD188" s="86"/>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row>
    <row r="189" spans="1:172" ht="13.5" customHeight="1" x14ac:dyDescent="0.2">
      <c r="A189" s="86"/>
      <c r="B189" s="21" t="str">
        <f>B167</f>
        <v>山梨中</v>
      </c>
      <c r="C189" s="22"/>
      <c r="D189" s="22"/>
      <c r="E189" s="4" t="e">
        <f>E178+7</f>
        <v>#VALUE!</v>
      </c>
      <c r="F189" s="23" t="str">
        <f>F167</f>
        <v>山梨中</v>
      </c>
      <c r="G189" s="23"/>
      <c r="H189" s="23"/>
      <c r="I189" s="4" t="e">
        <f>I178+7</f>
        <v>#VALUE!</v>
      </c>
      <c r="J189" s="24" t="str">
        <f>J167</f>
        <v>笛吹中</v>
      </c>
      <c r="K189" s="23"/>
      <c r="L189" s="23"/>
      <c r="M189" s="4" t="e">
        <f>M178+7</f>
        <v>#VALUE!</v>
      </c>
      <c r="N189" s="23" t="str">
        <f>N167</f>
        <v>笛吹中</v>
      </c>
      <c r="O189" s="23"/>
      <c r="P189" s="23"/>
      <c r="Q189" s="165" t="e">
        <f>Q178+7</f>
        <v>#VALUE!</v>
      </c>
      <c r="R189" s="256" t="str">
        <f>R167</f>
        <v>富士中</v>
      </c>
      <c r="S189" s="23"/>
      <c r="T189" s="257"/>
      <c r="U189" s="4" t="e">
        <f>U178+7</f>
        <v>#VALUE!</v>
      </c>
      <c r="V189" s="24" t="str">
        <f>V167</f>
        <v>大月中</v>
      </c>
      <c r="W189" s="23"/>
      <c r="X189" s="23"/>
      <c r="Y189" s="4" t="e">
        <f>Y178+7</f>
        <v>#VALUE!</v>
      </c>
      <c r="Z189" s="24" t="str">
        <f>Z2</f>
        <v>○○学校</v>
      </c>
      <c r="AA189" s="23"/>
      <c r="AB189" s="23"/>
      <c r="AC189" s="4">
        <f>AC178+7</f>
        <v>45648</v>
      </c>
      <c r="AD189" s="86"/>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row>
    <row r="190" spans="1:172" ht="13.5" customHeight="1" x14ac:dyDescent="0.2">
      <c r="A190" s="91" t="s">
        <v>10</v>
      </c>
      <c r="B190" s="5" t="s">
        <v>0</v>
      </c>
      <c r="C190" s="1" t="s">
        <v>1</v>
      </c>
      <c r="D190" s="191"/>
      <c r="E190" s="6" t="s">
        <v>2</v>
      </c>
      <c r="F190" s="25" t="s">
        <v>0</v>
      </c>
      <c r="G190" s="1" t="s">
        <v>1</v>
      </c>
      <c r="H190" s="191"/>
      <c r="I190" s="2" t="s">
        <v>2</v>
      </c>
      <c r="J190" s="5" t="s">
        <v>0</v>
      </c>
      <c r="K190" s="1" t="s">
        <v>1</v>
      </c>
      <c r="L190" s="191"/>
      <c r="M190" s="6" t="s">
        <v>2</v>
      </c>
      <c r="N190" s="25" t="s">
        <v>0</v>
      </c>
      <c r="O190" s="1" t="s">
        <v>1</v>
      </c>
      <c r="P190" s="191"/>
      <c r="Q190" s="2" t="s">
        <v>2</v>
      </c>
      <c r="R190" s="5" t="s">
        <v>0</v>
      </c>
      <c r="S190" s="1" t="s">
        <v>1</v>
      </c>
      <c r="T190" s="258"/>
      <c r="U190" s="2" t="s">
        <v>2</v>
      </c>
      <c r="V190" s="5" t="s">
        <v>0</v>
      </c>
      <c r="W190" s="1" t="s">
        <v>1</v>
      </c>
      <c r="X190" s="191"/>
      <c r="Y190" s="6" t="s">
        <v>2</v>
      </c>
      <c r="Z190" s="5" t="s">
        <v>0</v>
      </c>
      <c r="AA190" s="1" t="s">
        <v>1</v>
      </c>
      <c r="AB190" s="2"/>
      <c r="AC190" s="6" t="s">
        <v>2</v>
      </c>
      <c r="AD190" s="91" t="s">
        <v>10</v>
      </c>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row>
    <row r="191" spans="1:172" ht="29.25" customHeight="1" x14ac:dyDescent="0.2">
      <c r="A191" s="91">
        <v>1</v>
      </c>
      <c r="B191" s="5"/>
      <c r="C191" s="1"/>
      <c r="D191" s="2"/>
      <c r="E191" s="7"/>
      <c r="F191" s="5"/>
      <c r="G191" s="1"/>
      <c r="H191" s="2"/>
      <c r="I191" s="7"/>
      <c r="J191" s="5"/>
      <c r="K191" s="1"/>
      <c r="L191" s="2"/>
      <c r="M191" s="7"/>
      <c r="N191" s="5"/>
      <c r="O191" s="1"/>
      <c r="P191" s="2"/>
      <c r="Q191" s="30"/>
      <c r="R191" s="5"/>
      <c r="S191" s="1"/>
      <c r="T191" s="1"/>
      <c r="U191" s="7"/>
      <c r="V191" s="5"/>
      <c r="W191" s="1"/>
      <c r="X191" s="2"/>
      <c r="Y191" s="7"/>
      <c r="Z191" s="5"/>
      <c r="AA191" s="1"/>
      <c r="AB191" s="2"/>
      <c r="AC191" s="6"/>
      <c r="AD191" s="91">
        <v>1</v>
      </c>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row>
    <row r="192" spans="1:172" ht="29.25" customHeight="1" x14ac:dyDescent="0.2">
      <c r="A192" s="92">
        <v>2</v>
      </c>
      <c r="B192" s="11"/>
      <c r="C192" s="12"/>
      <c r="D192" s="10"/>
      <c r="E192" s="14"/>
      <c r="F192" s="11"/>
      <c r="G192" s="12"/>
      <c r="H192" s="10"/>
      <c r="I192" s="14"/>
      <c r="J192" s="11"/>
      <c r="K192" s="12"/>
      <c r="L192" s="10"/>
      <c r="M192" s="14"/>
      <c r="N192" s="11"/>
      <c r="O192" s="12"/>
      <c r="P192" s="10"/>
      <c r="Q192" s="10"/>
      <c r="R192" s="11"/>
      <c r="S192" s="12"/>
      <c r="T192" s="12"/>
      <c r="U192" s="14"/>
      <c r="V192" s="11"/>
      <c r="W192" s="12"/>
      <c r="X192" s="10"/>
      <c r="Y192" s="14"/>
      <c r="Z192" s="11"/>
      <c r="AA192" s="12"/>
      <c r="AB192" s="10"/>
      <c r="AC192" s="13"/>
      <c r="AD192" s="92">
        <v>2</v>
      </c>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row>
    <row r="193" spans="1:172" ht="29.25" customHeight="1" x14ac:dyDescent="0.2">
      <c r="A193" s="91">
        <v>3</v>
      </c>
      <c r="B193" s="5"/>
      <c r="C193" s="1"/>
      <c r="D193" s="2"/>
      <c r="E193" s="7"/>
      <c r="F193" s="5"/>
      <c r="G193" s="1"/>
      <c r="H193" s="2"/>
      <c r="I193" s="7"/>
      <c r="J193" s="5"/>
      <c r="K193" s="1"/>
      <c r="L193" s="2"/>
      <c r="M193" s="6"/>
      <c r="N193" s="5"/>
      <c r="O193" s="1"/>
      <c r="P193" s="2"/>
      <c r="Q193" s="2"/>
      <c r="R193" s="5"/>
      <c r="S193" s="1"/>
      <c r="T193" s="1"/>
      <c r="U193" s="7"/>
      <c r="V193" s="5"/>
      <c r="W193" s="1"/>
      <c r="X193" s="2"/>
      <c r="Y193" s="6"/>
      <c r="Z193" s="5"/>
      <c r="AA193" s="1"/>
      <c r="AB193" s="2"/>
      <c r="AC193" s="6"/>
      <c r="AD193" s="91">
        <v>3</v>
      </c>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row>
    <row r="194" spans="1:172" ht="29.25" customHeight="1" x14ac:dyDescent="0.2">
      <c r="A194" s="92">
        <v>4</v>
      </c>
      <c r="B194" s="11"/>
      <c r="C194" s="12"/>
      <c r="D194" s="10"/>
      <c r="E194" s="14"/>
      <c r="F194" s="11"/>
      <c r="G194" s="12"/>
      <c r="H194" s="10"/>
      <c r="I194" s="14"/>
      <c r="J194" s="11"/>
      <c r="K194" s="12"/>
      <c r="L194" s="10"/>
      <c r="M194" s="14"/>
      <c r="N194" s="11"/>
      <c r="O194" s="12"/>
      <c r="P194" s="10"/>
      <c r="Q194" s="31"/>
      <c r="R194" s="11"/>
      <c r="S194" s="12"/>
      <c r="T194" s="12"/>
      <c r="U194" s="14"/>
      <c r="V194" s="11"/>
      <c r="W194" s="12"/>
      <c r="X194" s="10"/>
      <c r="Y194" s="14"/>
      <c r="Z194" s="11"/>
      <c r="AA194" s="12"/>
      <c r="AB194" s="10"/>
      <c r="AC194" s="13"/>
      <c r="AD194" s="92">
        <v>4</v>
      </c>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row>
    <row r="195" spans="1:172" ht="29.25" customHeight="1" x14ac:dyDescent="0.2">
      <c r="A195" s="91">
        <v>5</v>
      </c>
      <c r="B195" s="5"/>
      <c r="C195" s="1"/>
      <c r="D195" s="2"/>
      <c r="E195" s="7"/>
      <c r="F195" s="5"/>
      <c r="G195" s="1"/>
      <c r="H195" s="2"/>
      <c r="I195" s="7"/>
      <c r="J195" s="5"/>
      <c r="K195" s="1"/>
      <c r="L195" s="2"/>
      <c r="M195" s="7"/>
      <c r="N195" s="5"/>
      <c r="O195" s="1"/>
      <c r="P195" s="2"/>
      <c r="Q195" s="30"/>
      <c r="R195" s="5"/>
      <c r="S195" s="1"/>
      <c r="T195" s="1"/>
      <c r="U195" s="7"/>
      <c r="V195" s="5"/>
      <c r="W195" s="1"/>
      <c r="X195" s="2"/>
      <c r="Y195" s="7"/>
      <c r="Z195" s="5"/>
      <c r="AA195" s="1"/>
      <c r="AB195" s="2"/>
      <c r="AC195" s="6"/>
      <c r="AD195" s="91">
        <v>5</v>
      </c>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row>
    <row r="196" spans="1:172" ht="29.25" customHeight="1" x14ac:dyDescent="0.2">
      <c r="A196" s="92">
        <v>6</v>
      </c>
      <c r="B196" s="11"/>
      <c r="C196" s="12"/>
      <c r="D196" s="10"/>
      <c r="E196" s="14"/>
      <c r="F196" s="11"/>
      <c r="G196" s="12"/>
      <c r="H196" s="10"/>
      <c r="I196" s="13"/>
      <c r="J196" s="11"/>
      <c r="K196" s="12"/>
      <c r="L196" s="10"/>
      <c r="M196" s="13"/>
      <c r="N196" s="11"/>
      <c r="O196" s="12"/>
      <c r="P196" s="10"/>
      <c r="Q196" s="10"/>
      <c r="R196" s="11"/>
      <c r="S196" s="12"/>
      <c r="T196" s="12"/>
      <c r="U196" s="13"/>
      <c r="V196" s="11"/>
      <c r="W196" s="12"/>
      <c r="X196" s="10"/>
      <c r="Y196" s="13"/>
      <c r="Z196" s="11"/>
      <c r="AA196" s="12"/>
      <c r="AB196" s="10"/>
      <c r="AC196" s="13"/>
      <c r="AD196" s="92">
        <v>6</v>
      </c>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row>
    <row r="197" spans="1:172" ht="29.25" customHeight="1" thickBot="1" x14ac:dyDescent="0.25">
      <c r="A197" s="91" t="s">
        <v>8</v>
      </c>
      <c r="B197" s="35"/>
      <c r="C197" s="36"/>
      <c r="D197" s="41"/>
      <c r="E197" s="37"/>
      <c r="F197" s="35"/>
      <c r="G197" s="36"/>
      <c r="H197" s="41"/>
      <c r="I197" s="37"/>
      <c r="J197" s="35"/>
      <c r="K197" s="36"/>
      <c r="L197" s="41"/>
      <c r="M197" s="37"/>
      <c r="N197" s="35"/>
      <c r="O197" s="36"/>
      <c r="P197" s="41"/>
      <c r="Q197" s="39"/>
      <c r="R197" s="35"/>
      <c r="S197" s="36"/>
      <c r="T197" s="36"/>
      <c r="U197" s="37"/>
      <c r="V197" s="35"/>
      <c r="W197" s="36"/>
      <c r="X197" s="41"/>
      <c r="Y197" s="37"/>
      <c r="Z197" s="35"/>
      <c r="AA197" s="36"/>
      <c r="AB197" s="41"/>
      <c r="AC197" s="40"/>
      <c r="AD197" s="91" t="s">
        <v>8</v>
      </c>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row>
    <row r="198" spans="1:172" ht="13.5" customHeight="1" thickTop="1" thickBot="1" x14ac:dyDescent="0.25">
      <c r="A198" s="87" t="s">
        <v>9</v>
      </c>
      <c r="B198" s="42">
        <f>SUM(B191:B197)</f>
        <v>0</v>
      </c>
      <c r="C198" s="43">
        <f>SUM(C191:C197)</f>
        <v>0</v>
      </c>
      <c r="D198" s="51"/>
      <c r="E198" s="44"/>
      <c r="F198" s="52">
        <f>SUM(F191:F197)</f>
        <v>0</v>
      </c>
      <c r="G198" s="43">
        <f>SUM(G191:G197)</f>
        <v>0</v>
      </c>
      <c r="H198" s="51"/>
      <c r="I198" s="51"/>
      <c r="J198" s="42">
        <f>SUM(J191:J197)</f>
        <v>0</v>
      </c>
      <c r="K198" s="43">
        <f>SUM(K191:K197)</f>
        <v>0</v>
      </c>
      <c r="L198" s="51"/>
      <c r="M198" s="44"/>
      <c r="N198" s="52">
        <f>SUM(N191:N197)</f>
        <v>0</v>
      </c>
      <c r="O198" s="43">
        <f>SUM(O191:O197)</f>
        <v>0</v>
      </c>
      <c r="P198" s="51"/>
      <c r="Q198" s="51"/>
      <c r="R198" s="42">
        <f>SUM(R191:R197)</f>
        <v>0</v>
      </c>
      <c r="S198" s="43">
        <f>SUM(S191:S197)</f>
        <v>0</v>
      </c>
      <c r="T198" s="43"/>
      <c r="U198" s="51"/>
      <c r="V198" s="42">
        <f>SUM(V191:V197)</f>
        <v>0</v>
      </c>
      <c r="W198" s="43">
        <f>SUM(W191:W197)</f>
        <v>0</v>
      </c>
      <c r="X198" s="51"/>
      <c r="Y198" s="44"/>
      <c r="Z198" s="42">
        <f>SUM(Z191:Z197)</f>
        <v>0</v>
      </c>
      <c r="AA198" s="43">
        <f>SUM(AA191:AA197)</f>
        <v>0</v>
      </c>
      <c r="AB198" s="51"/>
      <c r="AC198" s="44"/>
      <c r="AD198" s="87" t="s">
        <v>9</v>
      </c>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row>
    <row r="199" spans="1:172" ht="13.5" customHeight="1" thickTop="1" x14ac:dyDescent="0.2">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row>
    <row r="200" spans="1:172" ht="13.5" customHeight="1" x14ac:dyDescent="0.2">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row>
    <row r="201" spans="1:172" ht="15.75" customHeight="1" x14ac:dyDescent="0.2">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row>
    <row r="202" spans="1:172" ht="13.8" thickBot="1" x14ac:dyDescent="0.25">
      <c r="A202" t="s">
        <v>20</v>
      </c>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row>
    <row r="203" spans="1:172" ht="15" customHeight="1" thickTop="1" x14ac:dyDescent="0.2">
      <c r="B203" s="64" t="str">
        <f>B1</f>
        <v>山梨　太郎</v>
      </c>
      <c r="C203" s="73"/>
      <c r="D203" s="65"/>
      <c r="E203" s="65" t="str">
        <f>E1</f>
        <v>月曜日</v>
      </c>
      <c r="F203" s="75" t="str">
        <f>F1</f>
        <v>甲州　花子</v>
      </c>
      <c r="G203" s="76"/>
      <c r="H203" s="67"/>
      <c r="I203" s="67" t="str">
        <f>I1</f>
        <v>〇曜日</v>
      </c>
      <c r="J203" s="295" t="str">
        <f>J1</f>
        <v>笛吹　次郎</v>
      </c>
      <c r="K203" s="296"/>
      <c r="L203" s="297"/>
      <c r="M203" s="297" t="str">
        <f>M1</f>
        <v>〇曜日</v>
      </c>
      <c r="N203" s="78" t="str">
        <f>N1</f>
        <v>吉田　三郎</v>
      </c>
      <c r="O203" s="77"/>
      <c r="P203" s="78"/>
      <c r="Q203" s="77" t="str">
        <f>Q1</f>
        <v>〇曜日</v>
      </c>
      <c r="R203" s="301" t="str">
        <f>R1</f>
        <v>富士　さくら</v>
      </c>
      <c r="S203" s="302"/>
      <c r="T203" s="303"/>
      <c r="U203" s="303" t="str">
        <f>U1</f>
        <v>〇曜日</v>
      </c>
      <c r="V203" s="306" t="str">
        <f>V1</f>
        <v>大月　四郎</v>
      </c>
      <c r="W203" s="307"/>
      <c r="X203" s="308"/>
      <c r="Y203" s="307" t="str">
        <f>Y1</f>
        <v>〇曜日</v>
      </c>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row>
    <row r="204" spans="1:172" x14ac:dyDescent="0.2">
      <c r="B204" s="5" t="s">
        <v>0</v>
      </c>
      <c r="C204" s="6" t="s">
        <v>1</v>
      </c>
      <c r="D204" s="145"/>
      <c r="E204" s="192">
        <f>COUNTIF(D$3:D$198,"○")</f>
        <v>14</v>
      </c>
      <c r="F204" s="5" t="s">
        <v>0</v>
      </c>
      <c r="G204" s="6" t="s">
        <v>1</v>
      </c>
      <c r="H204" s="145"/>
      <c r="I204" s="192">
        <f>COUNTIF(H$3:H$198,"○")</f>
        <v>14</v>
      </c>
      <c r="J204" s="5" t="s">
        <v>0</v>
      </c>
      <c r="K204" s="6" t="s">
        <v>1</v>
      </c>
      <c r="L204" s="145"/>
      <c r="M204" s="192">
        <f>COUNTIF(L$3:L$198,"○")</f>
        <v>14</v>
      </c>
      <c r="N204" s="5" t="s">
        <v>0</v>
      </c>
      <c r="O204" s="6" t="s">
        <v>1</v>
      </c>
      <c r="P204" s="145"/>
      <c r="Q204" s="192">
        <f>COUNTIF(P$3:P$198,"○")</f>
        <v>14</v>
      </c>
      <c r="R204" s="5" t="s">
        <v>0</v>
      </c>
      <c r="S204" s="6" t="s">
        <v>1</v>
      </c>
      <c r="T204" s="145"/>
      <c r="U204" s="192">
        <f>COUNTIF(T$3:T$198,"○")</f>
        <v>14</v>
      </c>
      <c r="V204" s="5" t="s">
        <v>0</v>
      </c>
      <c r="W204" s="6" t="s">
        <v>1</v>
      </c>
      <c r="X204" s="145"/>
      <c r="Y204" s="192">
        <f>COUNTIF(X$3:X$198,"○")</f>
        <v>14</v>
      </c>
      <c r="Z204"/>
      <c r="AA204" s="189" t="s">
        <v>113</v>
      </c>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row>
    <row r="205" spans="1:172" ht="13.8" thickBot="1" x14ac:dyDescent="0.25">
      <c r="A205" t="s">
        <v>12</v>
      </c>
      <c r="B205" s="72">
        <f>+B11+B22+B33+B44+B55+B66+B77+B88+B99+B110+B121+B132+B143+B154+B165+B176+B187+B198</f>
        <v>0</v>
      </c>
      <c r="C205" s="74">
        <f>+C11+C22+C33+C44+C55+C66+C77+C88+C99+C110+C121+C132+C143+C154+C165+C176+C187+C198</f>
        <v>0</v>
      </c>
      <c r="D205" s="121" t="s">
        <v>51</v>
      </c>
      <c r="E205" s="108">
        <f>+E204+'１学期（校内指導教員）'!E191</f>
        <v>27</v>
      </c>
      <c r="F205" s="72">
        <f>+F11+F22+F33+F44+F55+F66+F77+F88+F99+F110+F121+F132+F143+F154+F165+F176+F187+F198</f>
        <v>0</v>
      </c>
      <c r="G205" s="74">
        <f>+G11+G22+G33+G44+G55+G66+G77+G88+G99+G110+G121+G132+G143+G154+G165+G176+G187+G198</f>
        <v>0</v>
      </c>
      <c r="H205" s="121" t="s">
        <v>51</v>
      </c>
      <c r="I205" s="108">
        <f>+I204+'１学期（校内指導教員）'!I191</f>
        <v>28</v>
      </c>
      <c r="J205" s="72">
        <f>+J11+J22+J33+J44+J55+J66+J77+J88+J99+J110+J121+J132+J143+J154+J165+J176+J187+J198</f>
        <v>0</v>
      </c>
      <c r="K205" s="74">
        <f>+K11+K22+K33+K44+K55+K66+K77+K88+K99+K110+K121+K132+K143+K154+K165+K176+K187+K198</f>
        <v>0</v>
      </c>
      <c r="L205" s="121" t="s">
        <v>51</v>
      </c>
      <c r="M205" s="108">
        <f>+M204+'１学期（校内指導教員）'!M191</f>
        <v>30</v>
      </c>
      <c r="N205" s="72">
        <f>+N11+N22+N33+N44+N55+N66+N77+N88+N99+N110+N121+N132+N143+N154+N165+N176+N187+N198</f>
        <v>0</v>
      </c>
      <c r="O205" s="74">
        <f>+O11+O22+O33+O44+O55+O66+O77+O88+O99+O110+O121+O132+O143+O154+O165+O176+O187+O198</f>
        <v>0</v>
      </c>
      <c r="P205" s="122" t="s">
        <v>51</v>
      </c>
      <c r="Q205" s="120">
        <f>+Q204+'１学期（校内指導教員）'!Q191</f>
        <v>30</v>
      </c>
      <c r="R205" s="72">
        <f>+R11+R22+R33+R44+R55+R66+R77+R88+R99+R110+R121+R132+R143+R154+R165+R176+R187+R198</f>
        <v>0</v>
      </c>
      <c r="S205" s="74">
        <f>+S11+S22+S33+S44+S55+S66+S77+S88+S99+S110+S121+S132+S143+S154+S165+S176+S187+S198</f>
        <v>0</v>
      </c>
      <c r="T205" s="121" t="s">
        <v>51</v>
      </c>
      <c r="U205" s="108">
        <f>+U204+'１学期（校内指導教員）'!U191</f>
        <v>29</v>
      </c>
      <c r="V205" s="72">
        <f>+V11+V22+V33+V44+V55+V66+V77+V88+V99+V110+V121+V132+V143+V154+V165+V176+V187+V198</f>
        <v>0</v>
      </c>
      <c r="W205" s="74">
        <f>+W11+W22+W33+W44+W55+W66+W77+W88+W99+W110+W121+W132+W143+W154+W165+W176+W187+W198</f>
        <v>0</v>
      </c>
      <c r="X205" s="121" t="s">
        <v>51</v>
      </c>
      <c r="Y205" s="120">
        <f>+Y204+'１学期（校内指導教員）'!Y191</f>
        <v>29</v>
      </c>
      <c r="Z205" s="89"/>
      <c r="AA205" s="189" t="s">
        <v>58</v>
      </c>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row>
    <row r="206" spans="1:172" ht="14.4" thickTop="1" thickBot="1" x14ac:dyDescent="0.25">
      <c r="B206" s="474">
        <f>SUM(B205,C205)</f>
        <v>0</v>
      </c>
      <c r="C206" s="475"/>
      <c r="D206" s="89"/>
      <c r="F206" s="474">
        <f>SUM(F205,G205)</f>
        <v>0</v>
      </c>
      <c r="G206" s="475"/>
      <c r="H206" s="89"/>
      <c r="J206" s="474">
        <f>SUM(J205,K205)</f>
        <v>0</v>
      </c>
      <c r="K206" s="475"/>
      <c r="L206" s="89"/>
      <c r="N206" s="474">
        <f>SUM(N205,O205)</f>
        <v>0</v>
      </c>
      <c r="O206" s="475"/>
      <c r="P206" s="89"/>
      <c r="R206" s="474">
        <f>SUM(R205,S205)</f>
        <v>0</v>
      </c>
      <c r="S206" s="475"/>
      <c r="T206" s="89"/>
      <c r="V206" s="474">
        <f>SUM(V205,W205)</f>
        <v>0</v>
      </c>
      <c r="W206" s="475"/>
      <c r="X206" s="89"/>
      <c r="Y206"/>
      <c r="Z206"/>
      <c r="AA206" s="189" t="s">
        <v>61</v>
      </c>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row>
    <row r="207" spans="1:172" ht="13.8" thickTop="1" x14ac:dyDescent="0.2">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row>
    <row r="208" spans="1:172" ht="34.5" customHeight="1" thickBot="1" x14ac:dyDescent="0.25">
      <c r="C208" s="428" t="str">
        <f>B1</f>
        <v>山梨　太郎</v>
      </c>
      <c r="D208" s="428"/>
      <c r="E208" s="428"/>
      <c r="G208" s="485" t="str">
        <f>F1</f>
        <v>甲州　花子</v>
      </c>
      <c r="H208" s="485"/>
      <c r="I208" s="485"/>
      <c r="K208" s="477" t="str">
        <f>J1</f>
        <v>笛吹　次郎</v>
      </c>
      <c r="L208" s="477"/>
      <c r="M208" s="477"/>
      <c r="O208" s="478" t="str">
        <f>N1</f>
        <v>吉田　三郎</v>
      </c>
      <c r="P208" s="478"/>
      <c r="Q208" s="478"/>
      <c r="S208" s="486" t="str">
        <f>R1</f>
        <v>富士　さくら</v>
      </c>
      <c r="T208" s="486"/>
      <c r="U208" s="486"/>
      <c r="W208" s="480" t="str">
        <f>V1</f>
        <v>大月　四郎</v>
      </c>
      <c r="X208" s="480"/>
      <c r="Y208" s="480"/>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row>
    <row r="209" spans="3:180" ht="15.75" customHeight="1" thickBot="1" x14ac:dyDescent="0.25">
      <c r="C209" s="99"/>
      <c r="D209" s="101" t="s">
        <v>21</v>
      </c>
      <c r="E209" s="100"/>
      <c r="G209" s="98"/>
      <c r="H209" s="101" t="s">
        <v>21</v>
      </c>
      <c r="I209" s="97"/>
      <c r="K209" s="88"/>
      <c r="L209" s="101" t="s">
        <v>21</v>
      </c>
      <c r="M209" s="88"/>
      <c r="O209" s="88"/>
      <c r="P209" s="101" t="s">
        <v>21</v>
      </c>
      <c r="Q209" s="88"/>
      <c r="S209" s="98"/>
      <c r="T209" s="101" t="s">
        <v>21</v>
      </c>
      <c r="U209" s="97"/>
      <c r="W209" s="88"/>
      <c r="X209" s="101" t="s">
        <v>21</v>
      </c>
      <c r="Y209" s="88"/>
      <c r="Z209"/>
      <c r="AA209"/>
      <c r="AB209"/>
      <c r="AC209"/>
      <c r="AD209"/>
      <c r="FQ209" s="94"/>
      <c r="FR209" s="94"/>
      <c r="FS209" s="94"/>
      <c r="FT209" s="94"/>
      <c r="FU209" s="94"/>
      <c r="FV209" s="94"/>
      <c r="FW209" s="94"/>
      <c r="FX209" s="94"/>
    </row>
    <row r="210" spans="3:180" ht="13.8" thickBot="1" x14ac:dyDescent="0.25">
      <c r="C210" s="327">
        <f>SUM(B11,B22,B33,B44,B55,B66,B77,B88,B99,B110,B121,B132,B143,B154,B165,B176,B187,B198)</f>
        <v>0</v>
      </c>
      <c r="D210" s="328">
        <f>'１学期（校内指導教員）'!C197+'２学期（校内指導教員）'!C210</f>
        <v>0</v>
      </c>
      <c r="E210" s="329" t="s">
        <v>19</v>
      </c>
      <c r="G210" s="330">
        <f>SUM(F11,F22,F33,F44,F55,F66,F77,F88,F99,F110,F121,F132,F143,F154,F165,F176,F187,F198)</f>
        <v>0</v>
      </c>
      <c r="H210" s="328">
        <f>'１学期（校内指導教員）'!G197+'２学期（校内指導教員）'!G210</f>
        <v>0</v>
      </c>
      <c r="I210" s="331" t="s">
        <v>19</v>
      </c>
      <c r="K210" s="330">
        <f>SUM(J11,J22,J33,J44,J55,J66,J77,J88,J99,J110,J121,J132,J143,J154,J165,J176,J187,J198)</f>
        <v>0</v>
      </c>
      <c r="L210" s="328">
        <f>'１学期（校内指導教員）'!K197+'２学期（校内指導教員）'!K210</f>
        <v>0</v>
      </c>
      <c r="M210" s="331" t="s">
        <v>19</v>
      </c>
      <c r="O210" s="330">
        <f>SUM(N11,N22,N33,N44,N55,N66,N77,N88,N99,N110,N121,N132,N143,N154,N165,N176,N187,N198)</f>
        <v>0</v>
      </c>
      <c r="P210" s="328">
        <f>'１学期（校内指導教員）'!O197+'２学期（校内指導教員）'!O210</f>
        <v>0</v>
      </c>
      <c r="Q210" s="331" t="s">
        <v>19</v>
      </c>
      <c r="S210" s="330">
        <f>SUM(R11,R22,R33,R44,R55,R66,R77,R88,R99,R110,R121,R132,R143,R154,R165,R176,R187,R198)</f>
        <v>0</v>
      </c>
      <c r="T210" s="328">
        <f>'１学期（校内指導教員）'!S197+'２学期（校内指導教員）'!S210</f>
        <v>0</v>
      </c>
      <c r="U210" s="331" t="s">
        <v>19</v>
      </c>
      <c r="W210" s="330">
        <f>SUM(V11,V22,V33,V44,V55,V66,V77,V88,V99,V110,V121,V132,V143,V154,V165,V176,V187,V198)</f>
        <v>0</v>
      </c>
      <c r="X210" s="328">
        <f>'１学期（校内指導教員）'!W197+'２学期（校内指導教員）'!W210</f>
        <v>0</v>
      </c>
      <c r="Y210" s="331" t="s">
        <v>19</v>
      </c>
      <c r="Z210"/>
      <c r="AA210" s="95" t="s">
        <v>0</v>
      </c>
      <c r="AB210"/>
      <c r="AC210"/>
      <c r="AD210"/>
      <c r="FQ210" s="94"/>
      <c r="FR210" s="94"/>
      <c r="FS210" s="94"/>
      <c r="FT210" s="94"/>
      <c r="FU210" s="94"/>
      <c r="FV210" s="94"/>
      <c r="FW210" s="94"/>
      <c r="FX210" s="94"/>
    </row>
    <row r="211" spans="3:180" x14ac:dyDescent="0.2">
      <c r="C211" s="2">
        <f>COUNTIF($D$4:$D$198,$AA211)</f>
        <v>0</v>
      </c>
      <c r="D211" s="102">
        <f>'１学期（校内指導教員）'!C198+'２学期（校内指導教員）'!C211</f>
        <v>0</v>
      </c>
      <c r="E211" s="272" t="s">
        <v>13</v>
      </c>
      <c r="G211" s="1">
        <f>COUNTIF($H$4:$H$198,$AA211)</f>
        <v>0</v>
      </c>
      <c r="H211" s="102">
        <f>'１学期（校内指導教員）'!G198+'２学期（校内指導教員）'!G211</f>
        <v>0</v>
      </c>
      <c r="I211" s="95" t="s">
        <v>13</v>
      </c>
      <c r="K211" s="1">
        <f>COUNTIF($L$4:$L$198,$AA211)</f>
        <v>0</v>
      </c>
      <c r="L211" s="102">
        <f>'１学期（校内指導教員）'!K198+'２学期（校内指導教員）'!K211</f>
        <v>0</v>
      </c>
      <c r="M211" s="95" t="s">
        <v>13</v>
      </c>
      <c r="O211" s="1">
        <f>COUNTIF($P$4:$P$198,$AA211)</f>
        <v>0</v>
      </c>
      <c r="P211" s="102">
        <f>'１学期（校内指導教員）'!O198+'２学期（校内指導教員）'!O211</f>
        <v>0</v>
      </c>
      <c r="Q211" s="95" t="s">
        <v>13</v>
      </c>
      <c r="S211" s="1">
        <f>COUNTIF($T$4:$T$198,$AA211)</f>
        <v>0</v>
      </c>
      <c r="T211" s="102">
        <f>'１学期（校内指導教員）'!S198+'２学期（校内指導教員）'!S211</f>
        <v>0</v>
      </c>
      <c r="U211" s="95" t="s">
        <v>13</v>
      </c>
      <c r="W211" s="1">
        <f>COUNTIF($X$4:$X$198,$AA211)</f>
        <v>0</v>
      </c>
      <c r="X211" s="102">
        <f>'１学期（校内指導教員）'!W198+'２学期（校内指導教員）'!W211</f>
        <v>0</v>
      </c>
      <c r="Y211" s="95" t="s">
        <v>13</v>
      </c>
      <c r="Z211"/>
      <c r="AA211" s="95" t="s">
        <v>26</v>
      </c>
      <c r="AB211"/>
      <c r="AC211"/>
      <c r="AD211"/>
      <c r="FQ211" s="94"/>
      <c r="FR211" s="94"/>
      <c r="FS211" s="94"/>
      <c r="FT211" s="94"/>
      <c r="FU211" s="94"/>
      <c r="FV211" s="94"/>
      <c r="FW211" s="94"/>
      <c r="FX211" s="94"/>
    </row>
    <row r="212" spans="3:180" x14ac:dyDescent="0.2">
      <c r="C212" s="317">
        <f t="shared" ref="C212:C216" si="0">COUNTIF($D$4:$D$198,$AA212)</f>
        <v>0</v>
      </c>
      <c r="D212" s="318">
        <f>'１学期（校内指導教員）'!C199+'２学期（校内指導教員）'!C212</f>
        <v>0</v>
      </c>
      <c r="E212" s="319" t="s">
        <v>14</v>
      </c>
      <c r="G212" s="84">
        <f t="shared" ref="G212:G216" si="1">COUNTIF($H$4:$H$198,$AA212)</f>
        <v>0</v>
      </c>
      <c r="H212" s="318">
        <f>'１学期（校内指導教員）'!G199+'２学期（校内指導教員）'!G212</f>
        <v>0</v>
      </c>
      <c r="I212" s="320" t="s">
        <v>14</v>
      </c>
      <c r="K212" s="84">
        <f t="shared" ref="K212:K216" si="2">COUNTIF($L$4:$L$198,$AA212)</f>
        <v>0</v>
      </c>
      <c r="L212" s="318">
        <f>'１学期（校内指導教員）'!K199+'２学期（校内指導教員）'!K212</f>
        <v>0</v>
      </c>
      <c r="M212" s="320" t="s">
        <v>14</v>
      </c>
      <c r="O212" s="84">
        <f t="shared" ref="O212:O216" si="3">COUNTIF($P$4:$P$198,$AA212)</f>
        <v>0</v>
      </c>
      <c r="P212" s="318">
        <f>'１学期（校内指導教員）'!O199+'２学期（校内指導教員）'!O212</f>
        <v>0</v>
      </c>
      <c r="Q212" s="320" t="s">
        <v>14</v>
      </c>
      <c r="S212" s="84">
        <f t="shared" ref="S212:S216" si="4">COUNTIF($T$4:$T$198,$AA212)</f>
        <v>0</v>
      </c>
      <c r="T212" s="318">
        <f>'１学期（校内指導教員）'!S199+'２学期（校内指導教員）'!S212</f>
        <v>0</v>
      </c>
      <c r="U212" s="320" t="s">
        <v>14</v>
      </c>
      <c r="W212" s="84">
        <f t="shared" ref="W212:W216" si="5">COUNTIF($X$4:$X$198,$AA212)</f>
        <v>0</v>
      </c>
      <c r="X212" s="318">
        <f>'１学期（校内指導教員）'!W199+'２学期（校内指導教員）'!W212</f>
        <v>0</v>
      </c>
      <c r="Y212" s="320" t="s">
        <v>14</v>
      </c>
      <c r="Z212"/>
      <c r="AA212" s="96" t="s">
        <v>27</v>
      </c>
      <c r="AB212"/>
      <c r="AC212"/>
      <c r="AD212"/>
      <c r="FQ212" s="94"/>
      <c r="FR212" s="94"/>
      <c r="FS212" s="94"/>
      <c r="FT212" s="94"/>
      <c r="FU212" s="94"/>
      <c r="FV212" s="94"/>
      <c r="FW212" s="94"/>
      <c r="FX212" s="94"/>
    </row>
    <row r="213" spans="3:180" x14ac:dyDescent="0.2">
      <c r="C213" s="321">
        <f t="shared" si="0"/>
        <v>0</v>
      </c>
      <c r="D213" s="322">
        <f>'１学期（校内指導教員）'!C200+'２学期（校内指導教員）'!C213</f>
        <v>0</v>
      </c>
      <c r="E213" s="323" t="s">
        <v>97</v>
      </c>
      <c r="G213" s="324">
        <f t="shared" si="1"/>
        <v>0</v>
      </c>
      <c r="H213" s="322">
        <f>'１学期（校内指導教員）'!G200+'２学期（校内指導教員）'!G213</f>
        <v>0</v>
      </c>
      <c r="I213" s="325" t="s">
        <v>97</v>
      </c>
      <c r="K213" s="324">
        <f t="shared" si="2"/>
        <v>0</v>
      </c>
      <c r="L213" s="322">
        <f>'１学期（校内指導教員）'!K200+'２学期（校内指導教員）'!K213</f>
        <v>0</v>
      </c>
      <c r="M213" s="325" t="s">
        <v>97</v>
      </c>
      <c r="O213" s="324">
        <f t="shared" si="3"/>
        <v>0</v>
      </c>
      <c r="P213" s="322">
        <f>'１学期（校内指導教員）'!O200+'２学期（校内指導教員）'!O213</f>
        <v>0</v>
      </c>
      <c r="Q213" s="325" t="s">
        <v>97</v>
      </c>
      <c r="S213" s="324">
        <f t="shared" si="4"/>
        <v>0</v>
      </c>
      <c r="T213" s="322">
        <f>'１学期（校内指導教員）'!S200+'２学期（校内指導教員）'!S213</f>
        <v>0</v>
      </c>
      <c r="U213" s="325" t="s">
        <v>97</v>
      </c>
      <c r="W213" s="324">
        <f t="shared" si="5"/>
        <v>0</v>
      </c>
      <c r="X213" s="322">
        <f>'１学期（校内指導教員）'!W200+'２学期（校内指導教員）'!W213</f>
        <v>0</v>
      </c>
      <c r="Y213" s="325" t="s">
        <v>97</v>
      </c>
      <c r="Z213"/>
      <c r="AA213" s="96" t="s">
        <v>15</v>
      </c>
      <c r="AB213"/>
      <c r="AC213"/>
      <c r="AD213"/>
      <c r="FQ213" s="94"/>
      <c r="FR213" s="94"/>
      <c r="FS213" s="94"/>
      <c r="FT213" s="94"/>
      <c r="FU213" s="94"/>
      <c r="FV213" s="94"/>
      <c r="FW213" s="94"/>
      <c r="FX213" s="94"/>
    </row>
    <row r="214" spans="3:180" x14ac:dyDescent="0.2">
      <c r="C214" s="2">
        <f t="shared" si="0"/>
        <v>0</v>
      </c>
      <c r="D214" s="102">
        <f>'１学期（校内指導教員）'!C201+'２学期（校内指導教員）'!C214</f>
        <v>0</v>
      </c>
      <c r="E214" s="272" t="s">
        <v>16</v>
      </c>
      <c r="G214" s="1">
        <f t="shared" si="1"/>
        <v>0</v>
      </c>
      <c r="H214" s="102">
        <f>'１学期（校内指導教員）'!G201+'２学期（校内指導教員）'!G214</f>
        <v>0</v>
      </c>
      <c r="I214" s="95" t="s">
        <v>16</v>
      </c>
      <c r="K214" s="1">
        <f t="shared" si="2"/>
        <v>0</v>
      </c>
      <c r="L214" s="102">
        <f>'１学期（校内指導教員）'!K201+'２学期（校内指導教員）'!K214</f>
        <v>0</v>
      </c>
      <c r="M214" s="95" t="s">
        <v>16</v>
      </c>
      <c r="O214" s="1">
        <f t="shared" si="3"/>
        <v>0</v>
      </c>
      <c r="P214" s="102">
        <f>'１学期（校内指導教員）'!O201+'２学期（校内指導教員）'!O214</f>
        <v>0</v>
      </c>
      <c r="Q214" s="95" t="s">
        <v>16</v>
      </c>
      <c r="S214" s="1">
        <f t="shared" si="4"/>
        <v>0</v>
      </c>
      <c r="T214" s="102">
        <f>'１学期（校内指導教員）'!S201+'２学期（校内指導教員）'!S214</f>
        <v>0</v>
      </c>
      <c r="U214" s="95" t="s">
        <v>16</v>
      </c>
      <c r="W214" s="1">
        <f t="shared" si="5"/>
        <v>0</v>
      </c>
      <c r="X214" s="102">
        <f>'１学期（校内指導教員）'!W201+'２学期（校内指導教員）'!W214</f>
        <v>0</v>
      </c>
      <c r="Y214" s="95" t="s">
        <v>16</v>
      </c>
      <c r="Z214"/>
      <c r="AA214" s="95" t="s">
        <v>28</v>
      </c>
      <c r="AB214"/>
      <c r="AC214"/>
      <c r="AD214"/>
      <c r="FQ214" s="94"/>
      <c r="FR214" s="94"/>
      <c r="FS214" s="94"/>
      <c r="FT214" s="94"/>
      <c r="FU214" s="94"/>
      <c r="FV214" s="94"/>
      <c r="FW214" s="94"/>
      <c r="FX214" s="94"/>
    </row>
    <row r="215" spans="3:180" ht="21.6" x14ac:dyDescent="0.2">
      <c r="C215" s="2">
        <f t="shared" si="0"/>
        <v>0</v>
      </c>
      <c r="D215" s="102">
        <f>'１学期（校内指導教員）'!C202+'２学期（校内指導教員）'!C215</f>
        <v>0</v>
      </c>
      <c r="E215" s="272" t="s">
        <v>17</v>
      </c>
      <c r="G215" s="1">
        <f t="shared" si="1"/>
        <v>0</v>
      </c>
      <c r="H215" s="102">
        <f>'１学期（校内指導教員）'!G202+'２学期（校内指導教員）'!G215</f>
        <v>0</v>
      </c>
      <c r="I215" s="95" t="s">
        <v>17</v>
      </c>
      <c r="K215" s="1">
        <f t="shared" si="2"/>
        <v>0</v>
      </c>
      <c r="L215" s="102">
        <f>'１学期（校内指導教員）'!K202+'２学期（校内指導教員）'!K215</f>
        <v>0</v>
      </c>
      <c r="M215" s="95" t="s">
        <v>17</v>
      </c>
      <c r="O215" s="1">
        <f t="shared" si="3"/>
        <v>0</v>
      </c>
      <c r="P215" s="102">
        <f>'１学期（校内指導教員）'!O202+'２学期（校内指導教員）'!O215</f>
        <v>0</v>
      </c>
      <c r="Q215" s="95" t="s">
        <v>17</v>
      </c>
      <c r="S215" s="1">
        <f t="shared" si="4"/>
        <v>0</v>
      </c>
      <c r="T215" s="102">
        <f>'１学期（校内指導教員）'!S202+'２学期（校内指導教員）'!S215</f>
        <v>0</v>
      </c>
      <c r="U215" s="95" t="s">
        <v>17</v>
      </c>
      <c r="W215" s="1">
        <f t="shared" si="5"/>
        <v>0</v>
      </c>
      <c r="X215" s="102">
        <f>'１学期（校内指導教員）'!W202+'２学期（校内指導教員）'!W215</f>
        <v>0</v>
      </c>
      <c r="Y215" s="95" t="s">
        <v>17</v>
      </c>
      <c r="Z215"/>
      <c r="AA215" s="96" t="s">
        <v>29</v>
      </c>
      <c r="AB215"/>
      <c r="AC215"/>
      <c r="AD215"/>
      <c r="FQ215" s="94"/>
      <c r="FR215" s="94"/>
      <c r="FS215" s="94"/>
      <c r="FT215" s="94"/>
      <c r="FU215" s="94"/>
      <c r="FV215" s="94"/>
      <c r="FW215" s="94"/>
      <c r="FX215" s="94"/>
    </row>
    <row r="216" spans="3:180" ht="21.6" x14ac:dyDescent="0.2">
      <c r="C216" s="2">
        <f t="shared" si="0"/>
        <v>0</v>
      </c>
      <c r="D216" s="102">
        <f>'１学期（校内指導教員）'!C203+'２学期（校内指導教員）'!C216</f>
        <v>0</v>
      </c>
      <c r="E216" s="272" t="s">
        <v>18</v>
      </c>
      <c r="G216" s="1">
        <f t="shared" si="1"/>
        <v>0</v>
      </c>
      <c r="H216" s="102">
        <f>'１学期（校内指導教員）'!G203+'２学期（校内指導教員）'!G216</f>
        <v>0</v>
      </c>
      <c r="I216" s="95" t="s">
        <v>18</v>
      </c>
      <c r="K216" s="1">
        <f t="shared" si="2"/>
        <v>0</v>
      </c>
      <c r="L216" s="102">
        <f>'１学期（校内指導教員）'!K203+'２学期（校内指導教員）'!K216</f>
        <v>0</v>
      </c>
      <c r="M216" s="95" t="s">
        <v>18</v>
      </c>
      <c r="O216" s="1">
        <f t="shared" si="3"/>
        <v>0</v>
      </c>
      <c r="P216" s="102">
        <f>'１学期（校内指導教員）'!O203+'２学期（校内指導教員）'!O216</f>
        <v>0</v>
      </c>
      <c r="Q216" s="95" t="s">
        <v>18</v>
      </c>
      <c r="S216" s="1">
        <f t="shared" si="4"/>
        <v>0</v>
      </c>
      <c r="T216" s="102">
        <f>'１学期（校内指導教員）'!S203+'２学期（校内指導教員）'!S216</f>
        <v>0</v>
      </c>
      <c r="U216" s="95" t="s">
        <v>18</v>
      </c>
      <c r="W216" s="1">
        <f t="shared" si="5"/>
        <v>0</v>
      </c>
      <c r="X216" s="102">
        <f>'１学期（校内指導教員）'!W203+'２学期（校内指導教員）'!W216</f>
        <v>0</v>
      </c>
      <c r="Y216" s="95" t="s">
        <v>18</v>
      </c>
      <c r="Z216"/>
      <c r="AA216" s="95" t="s">
        <v>30</v>
      </c>
      <c r="AB216"/>
      <c r="AC216"/>
      <c r="AD216"/>
      <c r="FQ216" s="94"/>
      <c r="FR216" s="94"/>
      <c r="FS216" s="94"/>
      <c r="FT216" s="94"/>
      <c r="FU216" s="94"/>
      <c r="FV216" s="94"/>
      <c r="FW216" s="94"/>
      <c r="FX216" s="94"/>
    </row>
    <row r="217" spans="3:180" ht="13.8" thickBot="1" x14ac:dyDescent="0.25">
      <c r="C217" s="2">
        <f>SUM(C211:C216)</f>
        <v>0</v>
      </c>
      <c r="D217" s="326">
        <f>SUM(D211:D216)</f>
        <v>0</v>
      </c>
      <c r="E217" s="25"/>
      <c r="G217" s="1">
        <f>SUM(G211:G216)</f>
        <v>0</v>
      </c>
      <c r="H217" s="326">
        <f>SUM(H211:H216)</f>
        <v>0</v>
      </c>
      <c r="I217" s="1"/>
      <c r="K217" s="1">
        <f>SUM(K211:K216)</f>
        <v>0</v>
      </c>
      <c r="L217" s="326">
        <f>SUM(L211:L216)</f>
        <v>0</v>
      </c>
      <c r="M217" s="1"/>
      <c r="O217" s="1">
        <f>SUM(O211:O216)</f>
        <v>0</v>
      </c>
      <c r="P217" s="326">
        <f>SUM(P211:P216)</f>
        <v>0</v>
      </c>
      <c r="Q217" s="1"/>
      <c r="S217" s="1">
        <f>SUM(S211:S216)</f>
        <v>0</v>
      </c>
      <c r="T217" s="326">
        <f>SUM(T211:T216)</f>
        <v>0</v>
      </c>
      <c r="U217" s="1"/>
      <c r="W217" s="1">
        <f>SUM(W211:W216)</f>
        <v>0</v>
      </c>
      <c r="X217" s="326">
        <f>SUM(X211:X216)</f>
        <v>0</v>
      </c>
      <c r="Y217" s="1"/>
      <c r="Z217"/>
      <c r="AA217"/>
      <c r="AB217"/>
      <c r="AC217"/>
      <c r="AD217"/>
      <c r="FQ217" s="94"/>
      <c r="FR217" s="94"/>
      <c r="FS217" s="94"/>
      <c r="FT217" s="94"/>
      <c r="FU217" s="94"/>
      <c r="FV217" s="94"/>
      <c r="FW217" s="94"/>
      <c r="FX217" s="94"/>
    </row>
    <row r="219" spans="3:180" ht="13.8" thickBot="1" x14ac:dyDescent="0.25"/>
    <row r="220" spans="3:180" ht="60.75" customHeight="1" thickTop="1" thickBot="1" x14ac:dyDescent="0.25">
      <c r="M220" s="379" t="s">
        <v>142</v>
      </c>
      <c r="N220" s="380" t="s">
        <v>134</v>
      </c>
      <c r="O220" s="381" t="s">
        <v>135</v>
      </c>
      <c r="P220" s="382"/>
      <c r="V220" s="94"/>
      <c r="FP220"/>
    </row>
    <row r="221" spans="3:180" ht="21.75" customHeight="1" thickBot="1" x14ac:dyDescent="0.25">
      <c r="E221" s="383" t="s">
        <v>136</v>
      </c>
      <c r="F221" s="384" t="s">
        <v>137</v>
      </c>
      <c r="G221" s="385" t="s">
        <v>132</v>
      </c>
      <c r="H221" s="386" t="s">
        <v>21</v>
      </c>
      <c r="M221" s="387"/>
      <c r="N221" s="388"/>
      <c r="O221" s="389"/>
      <c r="P221" s="390"/>
      <c r="V221" s="94"/>
      <c r="FP221"/>
    </row>
    <row r="222" spans="3:180" ht="14.25" customHeight="1" thickBot="1" x14ac:dyDescent="0.25">
      <c r="E222" s="391" t="s">
        <v>19</v>
      </c>
      <c r="F222" s="392">
        <f>'１学期（拠点校指導教員）'!F209</f>
        <v>0</v>
      </c>
      <c r="G222" s="393">
        <f>'１学期（拠点校指導教員）'!G209</f>
        <v>0</v>
      </c>
      <c r="H222" s="400">
        <f>SUM(F222:G222)</f>
        <v>0</v>
      </c>
      <c r="M222" s="401" t="s">
        <v>138</v>
      </c>
      <c r="N222" s="394">
        <f>SUM(F222,F235,N235)</f>
        <v>0</v>
      </c>
      <c r="O222" s="395">
        <f>SUM(G222,G235,O235)</f>
        <v>0</v>
      </c>
      <c r="P222" s="402">
        <f>SUM(N222:O222)</f>
        <v>0</v>
      </c>
      <c r="R222" s="82"/>
      <c r="S222" s="81"/>
      <c r="U222" s="94"/>
      <c r="V222" s="94"/>
      <c r="FO222"/>
      <c r="FP222"/>
    </row>
    <row r="223" spans="3:180" ht="14.4" thickBot="1" x14ac:dyDescent="0.25">
      <c r="E223" s="391" t="s">
        <v>13</v>
      </c>
      <c r="F223" s="392">
        <f>'１学期（拠点校指導教員）'!F210</f>
        <v>0</v>
      </c>
      <c r="G223" s="393">
        <f>'１学期（拠点校指導教員）'!G210</f>
        <v>0</v>
      </c>
      <c r="H223" s="386">
        <f t="shared" ref="H223:H229" si="6">SUM(F223:G223)</f>
        <v>0</v>
      </c>
      <c r="M223" s="410" t="s">
        <v>13</v>
      </c>
      <c r="N223" s="394">
        <f t="shared" ref="N223:O228" si="7">SUM(F223,F236,N236)</f>
        <v>0</v>
      </c>
      <c r="O223" s="395">
        <f t="shared" si="7"/>
        <v>0</v>
      </c>
      <c r="P223" s="396">
        <f t="shared" ref="P223:P229" si="8">SUM(N223:O223)</f>
        <v>0</v>
      </c>
      <c r="R223" s="82"/>
      <c r="S223" s="81"/>
      <c r="U223" s="94"/>
      <c r="V223" s="94"/>
      <c r="FO223"/>
      <c r="FP223"/>
    </row>
    <row r="224" spans="3:180" ht="13.8" thickBot="1" x14ac:dyDescent="0.25">
      <c r="E224" s="391" t="s">
        <v>14</v>
      </c>
      <c r="F224" s="392">
        <f>'１学期（拠点校指導教員）'!F211</f>
        <v>0</v>
      </c>
      <c r="G224" s="393">
        <f>'１学期（拠点校指導教員）'!G211</f>
        <v>0</v>
      </c>
      <c r="H224" s="386">
        <f t="shared" si="6"/>
        <v>0</v>
      </c>
      <c r="M224" s="410" t="s">
        <v>14</v>
      </c>
      <c r="N224" s="394">
        <f t="shared" si="7"/>
        <v>0</v>
      </c>
      <c r="O224" s="395">
        <f t="shared" si="7"/>
        <v>0</v>
      </c>
      <c r="P224" s="399">
        <f t="shared" si="8"/>
        <v>0</v>
      </c>
      <c r="U224" s="94"/>
      <c r="V224" s="94"/>
      <c r="FO224"/>
      <c r="FP224"/>
    </row>
    <row r="225" spans="5:172" ht="14.4" thickBot="1" x14ac:dyDescent="0.25">
      <c r="E225" s="391" t="s">
        <v>97</v>
      </c>
      <c r="F225" s="392">
        <f>'１学期（拠点校指導教員）'!F212</f>
        <v>0</v>
      </c>
      <c r="G225" s="393">
        <f>'１学期（拠点校指導教員）'!G212</f>
        <v>0</v>
      </c>
      <c r="H225" s="386">
        <f t="shared" si="6"/>
        <v>0</v>
      </c>
      <c r="M225" s="410" t="s">
        <v>97</v>
      </c>
      <c r="N225" s="394">
        <f t="shared" si="7"/>
        <v>0</v>
      </c>
      <c r="O225" s="395">
        <f t="shared" si="7"/>
        <v>0</v>
      </c>
      <c r="P225" s="399">
        <f t="shared" si="8"/>
        <v>0</v>
      </c>
      <c r="R225" s="82"/>
      <c r="S225" s="81"/>
      <c r="U225" s="94"/>
      <c r="V225" s="94"/>
      <c r="FO225"/>
      <c r="FP225"/>
    </row>
    <row r="226" spans="5:172" ht="14.4" thickBot="1" x14ac:dyDescent="0.25">
      <c r="E226" s="391" t="s">
        <v>16</v>
      </c>
      <c r="F226" s="392">
        <f>'１学期（拠点校指導教員）'!F213</f>
        <v>0</v>
      </c>
      <c r="G226" s="393">
        <f>'１学期（拠点校指導教員）'!G213</f>
        <v>0</v>
      </c>
      <c r="H226" s="386">
        <f t="shared" si="6"/>
        <v>0</v>
      </c>
      <c r="M226" s="410" t="s">
        <v>16</v>
      </c>
      <c r="N226" s="394">
        <f t="shared" si="7"/>
        <v>0</v>
      </c>
      <c r="O226" s="395">
        <f t="shared" si="7"/>
        <v>0</v>
      </c>
      <c r="P226" s="399">
        <f t="shared" si="8"/>
        <v>0</v>
      </c>
      <c r="R226" s="82"/>
      <c r="S226" s="81"/>
      <c r="U226" s="94"/>
      <c r="V226" s="94"/>
      <c r="FO226"/>
      <c r="FP226"/>
    </row>
    <row r="227" spans="5:172" ht="22.2" thickBot="1" x14ac:dyDescent="0.25">
      <c r="E227" s="391" t="s">
        <v>17</v>
      </c>
      <c r="F227" s="392">
        <f>'１学期（拠点校指導教員）'!F214</f>
        <v>0</v>
      </c>
      <c r="G227" s="393">
        <f>'１学期（拠点校指導教員）'!G214</f>
        <v>0</v>
      </c>
      <c r="H227" s="386">
        <f t="shared" si="6"/>
        <v>0</v>
      </c>
      <c r="M227" s="410" t="s">
        <v>17</v>
      </c>
      <c r="N227" s="412">
        <f t="shared" si="7"/>
        <v>0</v>
      </c>
      <c r="O227" s="413">
        <f t="shared" si="7"/>
        <v>0</v>
      </c>
      <c r="P227" s="399">
        <f t="shared" si="8"/>
        <v>0</v>
      </c>
      <c r="R227" s="82"/>
      <c r="S227" s="81"/>
      <c r="U227" s="94"/>
      <c r="V227" s="94"/>
      <c r="FO227"/>
      <c r="FP227"/>
    </row>
    <row r="228" spans="5:172" ht="22.2" thickBot="1" x14ac:dyDescent="0.25">
      <c r="E228" s="391" t="s">
        <v>18</v>
      </c>
      <c r="F228" s="411">
        <f>'１学期（拠点校指導教員）'!F215</f>
        <v>0</v>
      </c>
      <c r="G228" s="393">
        <f>'１学期（拠点校指導教員）'!G215</f>
        <v>0</v>
      </c>
      <c r="H228" s="386">
        <f t="shared" si="6"/>
        <v>0</v>
      </c>
      <c r="M228" s="414" t="s">
        <v>18</v>
      </c>
      <c r="N228" s="415">
        <f t="shared" si="7"/>
        <v>0</v>
      </c>
      <c r="O228" s="416">
        <f t="shared" si="7"/>
        <v>0</v>
      </c>
      <c r="P228" s="404">
        <f t="shared" si="8"/>
        <v>0</v>
      </c>
      <c r="R228" s="82"/>
      <c r="S228" s="81"/>
      <c r="U228" s="94"/>
      <c r="V228" s="94"/>
      <c r="FO228"/>
      <c r="FP228"/>
    </row>
    <row r="229" spans="5:172" ht="15" thickTop="1" thickBot="1" x14ac:dyDescent="0.25">
      <c r="E229" s="405" t="s">
        <v>139</v>
      </c>
      <c r="F229" s="403">
        <f>SUM(F223:F228)</f>
        <v>0</v>
      </c>
      <c r="G229" s="398">
        <f>SUM(G223:G228)</f>
        <v>0</v>
      </c>
      <c r="H229" s="386">
        <f t="shared" si="6"/>
        <v>0</v>
      </c>
      <c r="M229" s="406" t="s">
        <v>139</v>
      </c>
      <c r="N229" s="407">
        <f>SUM(N223:N228)</f>
        <v>0</v>
      </c>
      <c r="O229" s="408">
        <f>SUM(O223:O228)</f>
        <v>0</v>
      </c>
      <c r="P229" s="409">
        <f t="shared" si="8"/>
        <v>0</v>
      </c>
      <c r="R229" s="82"/>
      <c r="S229" s="82"/>
      <c r="T229" s="81"/>
      <c r="V229" s="94"/>
      <c r="FP229"/>
    </row>
    <row r="230" spans="5:172" x14ac:dyDescent="0.2">
      <c r="F230" s="481"/>
      <c r="G230" s="481"/>
      <c r="H230" s="89"/>
    </row>
    <row r="233" spans="5:172" ht="13.8" thickBot="1" x14ac:dyDescent="0.25"/>
    <row r="234" spans="5:172" ht="15" thickBot="1" x14ac:dyDescent="0.25">
      <c r="E234" s="383" t="s">
        <v>140</v>
      </c>
      <c r="F234" s="384" t="s">
        <v>137</v>
      </c>
      <c r="G234" s="385" t="s">
        <v>132</v>
      </c>
      <c r="H234" s="386" t="s">
        <v>21</v>
      </c>
      <c r="M234" s="383" t="s">
        <v>141</v>
      </c>
      <c r="N234" s="384" t="s">
        <v>137</v>
      </c>
      <c r="O234" s="385" t="s">
        <v>132</v>
      </c>
      <c r="P234" s="386" t="s">
        <v>21</v>
      </c>
    </row>
    <row r="235" spans="5:172" ht="13.8" thickBot="1" x14ac:dyDescent="0.25">
      <c r="E235" s="391" t="s">
        <v>19</v>
      </c>
      <c r="F235" s="392">
        <f>'１学期（拠点校指導教員）'!F222</f>
        <v>0</v>
      </c>
      <c r="G235" s="393">
        <f>'１学期（拠点校指導教員）'!G222</f>
        <v>0</v>
      </c>
      <c r="H235" s="400">
        <f>SUM(F235:G235)</f>
        <v>0</v>
      </c>
      <c r="M235" s="391" t="s">
        <v>19</v>
      </c>
      <c r="N235" s="392">
        <f>'１学期（拠点校指導教員）'!N222</f>
        <v>0</v>
      </c>
      <c r="O235" s="393">
        <f>'１学期（拠点校指導教員）'!O222</f>
        <v>0</v>
      </c>
      <c r="P235" s="400">
        <f>SUM(N235:O235)</f>
        <v>0</v>
      </c>
    </row>
    <row r="236" spans="5:172" ht="13.8" thickBot="1" x14ac:dyDescent="0.25">
      <c r="E236" s="391" t="s">
        <v>13</v>
      </c>
      <c r="F236" s="392">
        <f>'１学期（拠点校指導教員）'!F223</f>
        <v>0</v>
      </c>
      <c r="G236" s="393">
        <f>'１学期（拠点校指導教員）'!G223</f>
        <v>0</v>
      </c>
      <c r="H236" s="386">
        <f>SUM(F236:G236)</f>
        <v>0</v>
      </c>
      <c r="M236" s="391" t="s">
        <v>13</v>
      </c>
      <c r="N236" s="392">
        <f>'１学期（拠点校指導教員）'!N223</f>
        <v>0</v>
      </c>
      <c r="O236" s="393">
        <f>'１学期（拠点校指導教員）'!O223</f>
        <v>0</v>
      </c>
      <c r="P236" s="386">
        <f>SUM(N236:O236)</f>
        <v>0</v>
      </c>
    </row>
    <row r="237" spans="5:172" ht="13.8" thickBot="1" x14ac:dyDescent="0.25">
      <c r="E237" s="391" t="s">
        <v>14</v>
      </c>
      <c r="F237" s="392">
        <f>'１学期（拠点校指導教員）'!F224</f>
        <v>0</v>
      </c>
      <c r="G237" s="393">
        <f>'１学期（拠点校指導教員）'!G224</f>
        <v>0</v>
      </c>
      <c r="H237" s="386">
        <f t="shared" ref="H237:H242" si="9">SUM(F237:G237)</f>
        <v>0</v>
      </c>
      <c r="M237" s="391" t="s">
        <v>14</v>
      </c>
      <c r="N237" s="392">
        <f>'１学期（拠点校指導教員）'!N224</f>
        <v>0</v>
      </c>
      <c r="O237" s="393">
        <f>'１学期（拠点校指導教員）'!O224</f>
        <v>0</v>
      </c>
      <c r="P237" s="386">
        <f t="shared" ref="P237:P242" si="10">SUM(N237:O237)</f>
        <v>0</v>
      </c>
    </row>
    <row r="238" spans="5:172" ht="13.8" thickBot="1" x14ac:dyDescent="0.25">
      <c r="E238" s="391" t="s">
        <v>97</v>
      </c>
      <c r="F238" s="392">
        <f>'１学期（拠点校指導教員）'!F225</f>
        <v>0</v>
      </c>
      <c r="G238" s="393">
        <f>'１学期（拠点校指導教員）'!G225</f>
        <v>0</v>
      </c>
      <c r="H238" s="386">
        <f t="shared" si="9"/>
        <v>0</v>
      </c>
      <c r="M238" s="391" t="s">
        <v>97</v>
      </c>
      <c r="N238" s="392">
        <f>'１学期（拠点校指導教員）'!N225</f>
        <v>0</v>
      </c>
      <c r="O238" s="393">
        <f>'１学期（拠点校指導教員）'!O225</f>
        <v>0</v>
      </c>
      <c r="P238" s="386">
        <f t="shared" si="10"/>
        <v>0</v>
      </c>
    </row>
    <row r="239" spans="5:172" ht="13.8" thickBot="1" x14ac:dyDescent="0.25">
      <c r="E239" s="391" t="s">
        <v>16</v>
      </c>
      <c r="F239" s="392">
        <f>'１学期（拠点校指導教員）'!F226</f>
        <v>0</v>
      </c>
      <c r="G239" s="393">
        <f>'１学期（拠点校指導教員）'!G226</f>
        <v>0</v>
      </c>
      <c r="H239" s="386">
        <f t="shared" si="9"/>
        <v>0</v>
      </c>
      <c r="M239" s="391" t="s">
        <v>16</v>
      </c>
      <c r="N239" s="417">
        <f>'１学期（拠点校指導教員）'!N226</f>
        <v>0</v>
      </c>
      <c r="O239" s="393">
        <f>'１学期（拠点校指導教員）'!O226</f>
        <v>0</v>
      </c>
      <c r="P239" s="386">
        <f t="shared" si="10"/>
        <v>0</v>
      </c>
    </row>
    <row r="240" spans="5:172" ht="22.2" thickBot="1" x14ac:dyDescent="0.25">
      <c r="E240" s="391" t="s">
        <v>17</v>
      </c>
      <c r="F240" s="411">
        <f>'１学期（拠点校指導教員）'!F227</f>
        <v>0</v>
      </c>
      <c r="G240" s="393">
        <f>'１学期（拠点校指導教員）'!G227</f>
        <v>0</v>
      </c>
      <c r="H240" s="386">
        <f t="shared" si="9"/>
        <v>0</v>
      </c>
      <c r="M240" s="391" t="s">
        <v>17</v>
      </c>
      <c r="N240" s="418">
        <f>'１学期（拠点校指導教員）'!N227</f>
        <v>0</v>
      </c>
      <c r="O240" s="393">
        <f>'１学期（拠点校指導教員）'!O227</f>
        <v>0</v>
      </c>
      <c r="P240" s="386">
        <f t="shared" si="10"/>
        <v>0</v>
      </c>
    </row>
    <row r="241" spans="5:16" ht="22.2" thickBot="1" x14ac:dyDescent="0.25">
      <c r="E241" s="391" t="s">
        <v>18</v>
      </c>
      <c r="F241" s="411">
        <f>'１学期（拠点校指導教員）'!F228</f>
        <v>0</v>
      </c>
      <c r="G241" s="393">
        <f>'１学期（拠点校指導教員）'!G228</f>
        <v>0</v>
      </c>
      <c r="H241" s="386">
        <f t="shared" si="9"/>
        <v>0</v>
      </c>
      <c r="M241" s="391" t="s">
        <v>18</v>
      </c>
      <c r="N241" s="411">
        <f>'１学期（拠点校指導教員）'!N228</f>
        <v>0</v>
      </c>
      <c r="O241" s="393">
        <f>'１学期（拠点校指導教員）'!O228</f>
        <v>0</v>
      </c>
      <c r="P241" s="386">
        <f t="shared" si="10"/>
        <v>0</v>
      </c>
    </row>
    <row r="242" spans="5:16" ht="13.8" thickBot="1" x14ac:dyDescent="0.25">
      <c r="E242" s="405" t="s">
        <v>139</v>
      </c>
      <c r="F242" s="397">
        <f>SUM(F236:F241)</f>
        <v>0</v>
      </c>
      <c r="G242" s="398">
        <f>SUM(G236:G241)</f>
        <v>0</v>
      </c>
      <c r="H242" s="386">
        <f t="shared" si="9"/>
        <v>0</v>
      </c>
      <c r="M242" s="405" t="s">
        <v>139</v>
      </c>
      <c r="N242" s="397">
        <f>SUM(N236:N241)</f>
        <v>0</v>
      </c>
      <c r="O242" s="398">
        <f>SUM(O236:O241)</f>
        <v>0</v>
      </c>
      <c r="P242" s="386">
        <f t="shared" si="10"/>
        <v>0</v>
      </c>
    </row>
  </sheetData>
  <mergeCells count="27">
    <mergeCell ref="F230:G230"/>
    <mergeCell ref="Z1:AB1"/>
    <mergeCell ref="B2:D2"/>
    <mergeCell ref="F2:H2"/>
    <mergeCell ref="J2:L2"/>
    <mergeCell ref="N2:P2"/>
    <mergeCell ref="R2:T2"/>
    <mergeCell ref="V2:X2"/>
    <mergeCell ref="Z2:AB2"/>
    <mergeCell ref="B1:D1"/>
    <mergeCell ref="F1:H1"/>
    <mergeCell ref="J1:L1"/>
    <mergeCell ref="N1:P1"/>
    <mergeCell ref="R1:T1"/>
    <mergeCell ref="V1:X1"/>
    <mergeCell ref="W208:Y208"/>
    <mergeCell ref="V206:W206"/>
    <mergeCell ref="C208:E208"/>
    <mergeCell ref="G208:I208"/>
    <mergeCell ref="K208:M208"/>
    <mergeCell ref="O208:Q208"/>
    <mergeCell ref="S208:U208"/>
    <mergeCell ref="B206:C206"/>
    <mergeCell ref="F206:G206"/>
    <mergeCell ref="J206:K206"/>
    <mergeCell ref="N206:O206"/>
    <mergeCell ref="R206:S206"/>
  </mergeCells>
  <phoneticPr fontId="1"/>
  <dataValidations count="2">
    <dataValidation type="list" allowBlank="1" showInputMessage="1" showErrorMessage="1" sqref="AB4:AB10 L4:L10 H191:H197 L191:L197 P191:P197 AB191:AB197 D191:D197 L180:L186 H158:H164 L114:L120 AB169:AB175 H147:H153 D180:D186 P136:P142 H136:H142 AB158:AB164 D169:D175 H114:H120 P92:P98 H4:H10 L15:L21 P147:P153 D158:D164 D136:D142 D4:D10 AB15:AB21 D59:D65 P4:P10 D15:D21 AB26:AB32 H15:H21 H26:H32 P15:P21 D26:D32 AB37:AB43 D48:D54 P169:P175 P158:P164 AB147:AB153 AB48:AB54 L26:L32 L37:L43 H37:H43 P26:P32 D37:D43 AB59:AB65 D147:D153 P37:P43 H48:H54 AB70:AB76 L59:L65 AB136:AB142 H59:H65 P48:P54 AB81:AB87 P114:P120 L92:L98 D103:D109 P103:P109 L81:L87 P81:P87 L48:L54 H70:H76 AB92:AB98 H92:H98 D81:D87 D92:D98 AB103:AB109 H103:H109 L103:L109 D125:D131 AB114:AB120 H81:H87 P180:P186 L125:L131 AB125:AB131 D70:D76 D114:D120 P70:P76 P59:P65 P125:P131 L158:L164 L70:L76 L136:L142 H125:H131 H169:H175 L169:L175 H180:H186 AB180:AB186 L147:L153 X4:X10 T191:T197 X191:X197 X180:X186 T158:T164 X114:X120 T147:T153 T136:T142 T114:T120 T4:T10 X15:X21 T15:T21 T26:T32 X26:X32 X37:X43 T37:T43 T48:T54 X59:X65 T59:T65 X92:X98 X81:X87 X48:X54 T70:T76 T92:T98 T103:T109 X103:X109 T81:T87 X125:X131 X158:X164 X70:X76 X136:X142 T125:T131 T169:T175 X169:X175 T180:T186 X147:X153" xr:uid="{3189D49D-1CF1-49A9-AD9E-03A31CB22C9F}">
      <formula1>研修内容</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D91 H91 L91 P91 T91 X91 D102 H102 L102 P102 T102 X102 D113 H113 L113 P113 T113 X113 D124 H124 L124 P124 T124 X124 D135 H135 L135 P135 T135 X135 D146 H146 L146 P146 T146 X146 D157 H157 L157 P157 T157 X157 D168 H168 L168 P168 T168 X168 D179 H179 L179 P179 T179 X179 D190 H190 L190 P190 T190 X190" xr:uid="{CA584E53-D6DD-48D7-BEE4-99448869C25C}">
      <formula1>"○"</formula1>
    </dataValidation>
  </dataValidations>
  <pageMargins left="0.82677165354330717" right="0.23622047244094491" top="0.74803149606299213" bottom="0.74803149606299213" header="0.31496062992125984" footer="0.31496062992125984"/>
  <pageSetup paperSize="8"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FX207"/>
  <sheetViews>
    <sheetView zoomScale="70" zoomScaleNormal="70" zoomScaleSheetLayoutView="70" workbookViewId="0">
      <pane xSplit="1" ySplit="1" topLeftCell="B2" activePane="bottomRight" state="frozen"/>
      <selection activeCell="AB42" sqref="AB42"/>
      <selection pane="topRight" activeCell="AB42" sqref="AB42"/>
      <selection pane="bottomLeft" activeCell="AB42" sqref="AB42"/>
      <selection pane="bottomRight" activeCell="D178" sqref="D178"/>
    </sheetView>
  </sheetViews>
  <sheetFormatPr defaultRowHeight="13.2" x14ac:dyDescent="0.2"/>
  <cols>
    <col min="1" max="1" width="6.88671875" customWidth="1"/>
    <col min="2" max="4" width="5" customWidth="1"/>
    <col min="5" max="5" width="16.33203125" customWidth="1"/>
    <col min="6" max="8" width="5" customWidth="1"/>
    <col min="9" max="9" width="16.44140625" customWidth="1"/>
    <col min="10" max="12" width="5" customWidth="1"/>
    <col min="13" max="13" width="16.44140625" customWidth="1"/>
    <col min="14" max="16" width="5" customWidth="1"/>
    <col min="17" max="17" width="16.6640625" customWidth="1"/>
    <col min="18" max="20" width="5" customWidth="1"/>
    <col min="21" max="21" width="16.109375" customWidth="1"/>
    <col min="22" max="22" width="5.109375" customWidth="1"/>
    <col min="23" max="24" width="5.109375" style="94" customWidth="1"/>
    <col min="25" max="25" width="16.21875" style="94" customWidth="1"/>
    <col min="26" max="28" width="5.109375" style="94" customWidth="1"/>
    <col min="29" max="29" width="16.21875" style="94" customWidth="1"/>
    <col min="30" max="172" width="9" style="94"/>
  </cols>
  <sheetData>
    <row r="1" spans="1:180" ht="14.25" customHeight="1" thickTop="1" x14ac:dyDescent="0.2">
      <c r="A1" s="85" t="s">
        <v>33</v>
      </c>
      <c r="B1" s="453" t="str">
        <f>'１学期（拠点校指導教員）'!B1:D1</f>
        <v>山梨　太郎</v>
      </c>
      <c r="C1" s="454"/>
      <c r="D1" s="455"/>
      <c r="E1" s="19" t="str">
        <f>'１学期（拠点校指導教員）'!E1</f>
        <v>月曜日</v>
      </c>
      <c r="F1" s="456" t="str">
        <f>'１学期（拠点校指導教員）'!F1:H1</f>
        <v>甲州　花子</v>
      </c>
      <c r="G1" s="457"/>
      <c r="H1" s="458"/>
      <c r="I1" s="32" t="str">
        <f>'１学期（拠点校指導教員）'!I1</f>
        <v>月曜日</v>
      </c>
      <c r="J1" s="459" t="str">
        <f>'１学期（拠点校指導教員）'!J1:L1</f>
        <v>笛吹　次郎</v>
      </c>
      <c r="K1" s="460"/>
      <c r="L1" s="461"/>
      <c r="M1" s="273" t="str">
        <f>'１学期（拠点校指導教員）'!M1</f>
        <v>火曜日</v>
      </c>
      <c r="N1" s="462" t="str">
        <f>'１学期（拠点校指導教員）'!N1:P1</f>
        <v>吉田　三郎</v>
      </c>
      <c r="O1" s="463"/>
      <c r="P1" s="464"/>
      <c r="Q1" s="34" t="str">
        <f>'１学期（拠点校指導教員）'!Q1</f>
        <v>火曜日</v>
      </c>
      <c r="R1" s="468" t="str">
        <f>'１学期（拠点校指導教員）'!R1:T1</f>
        <v>富士　さくら</v>
      </c>
      <c r="S1" s="469"/>
      <c r="T1" s="470"/>
      <c r="U1" s="343" t="str">
        <f>'１学期（拠点校指導教員）'!U1</f>
        <v>水曜日</v>
      </c>
      <c r="V1" s="471" t="str">
        <f>'１学期（拠点校指導教員）'!V1:X1</f>
        <v>大月　四郎</v>
      </c>
      <c r="W1" s="472"/>
      <c r="X1" s="473"/>
      <c r="Y1" s="285" t="str">
        <f>'１学期（拠点校指導教員）'!Y1</f>
        <v>木曜日</v>
      </c>
      <c r="Z1" s="482"/>
      <c r="AA1" s="483"/>
      <c r="AB1" s="484"/>
      <c r="AC1" s="3" t="s">
        <v>7</v>
      </c>
      <c r="AD1" s="85"/>
      <c r="FQ1" s="94"/>
      <c r="FR1" s="94"/>
      <c r="FS1" s="94"/>
      <c r="FT1" s="94"/>
      <c r="FU1" s="94"/>
      <c r="FV1" s="94"/>
      <c r="FW1" s="94"/>
      <c r="FX1" s="94"/>
    </row>
    <row r="2" spans="1:180" ht="14.25" customHeight="1" x14ac:dyDescent="0.2">
      <c r="A2" s="86"/>
      <c r="B2" s="432" t="str">
        <f>'１学期（拠点校指導教員）'!B2:D2</f>
        <v>山梨中</v>
      </c>
      <c r="C2" s="433"/>
      <c r="D2" s="434"/>
      <c r="E2" s="18" t="s">
        <v>112</v>
      </c>
      <c r="F2" s="435" t="str">
        <f>'１学期（拠点校指導教員）'!F2:H2</f>
        <v>山梨中</v>
      </c>
      <c r="G2" s="436"/>
      <c r="H2" s="437"/>
      <c r="I2" s="29" t="s">
        <v>112</v>
      </c>
      <c r="J2" s="438" t="str">
        <f>'１学期（拠点校指導教員）'!J2:L2</f>
        <v>笛吹中</v>
      </c>
      <c r="K2" s="439"/>
      <c r="L2" s="440"/>
      <c r="M2" s="274" t="s">
        <v>112</v>
      </c>
      <c r="N2" s="441" t="str">
        <f>'１学期（拠点校指導教員）'!N2:P2</f>
        <v>笛吹中</v>
      </c>
      <c r="O2" s="442"/>
      <c r="P2" s="443"/>
      <c r="Q2" s="33" t="s">
        <v>112</v>
      </c>
      <c r="R2" s="447" t="str">
        <f>'１学期（拠点校指導教員）'!R2:T2</f>
        <v>富士中</v>
      </c>
      <c r="S2" s="448"/>
      <c r="T2" s="449"/>
      <c r="U2" s="344" t="s">
        <v>112</v>
      </c>
      <c r="V2" s="450" t="str">
        <f>'１学期（拠点校指導教員）'!V2:X2</f>
        <v>大月中</v>
      </c>
      <c r="W2" s="451"/>
      <c r="X2" s="452"/>
      <c r="Y2" s="286" t="s">
        <v>112</v>
      </c>
      <c r="Z2" s="444" t="str">
        <f>'１学期（拠点校指導教員）'!Z2:AB2</f>
        <v>○○学校</v>
      </c>
      <c r="AA2" s="445"/>
      <c r="AB2" s="446"/>
      <c r="AC2" s="4">
        <v>45296</v>
      </c>
      <c r="AD2" s="86"/>
      <c r="FQ2" s="94"/>
      <c r="FR2" s="94"/>
      <c r="FS2" s="94"/>
      <c r="FT2" s="94"/>
      <c r="FU2" s="94"/>
      <c r="FV2" s="94"/>
      <c r="FW2" s="94"/>
      <c r="FX2" s="94"/>
    </row>
    <row r="3" spans="1:180" ht="14.25" customHeight="1" x14ac:dyDescent="0.2">
      <c r="A3" s="91" t="s">
        <v>10</v>
      </c>
      <c r="B3" s="5" t="s">
        <v>0</v>
      </c>
      <c r="C3" s="1" t="s">
        <v>1</v>
      </c>
      <c r="D3" s="2"/>
      <c r="E3" s="6" t="s">
        <v>2</v>
      </c>
      <c r="F3" s="25" t="s">
        <v>0</v>
      </c>
      <c r="G3" s="1" t="s">
        <v>1</v>
      </c>
      <c r="H3" s="191"/>
      <c r="I3" s="2" t="s">
        <v>2</v>
      </c>
      <c r="J3" s="5" t="s">
        <v>0</v>
      </c>
      <c r="K3" s="1" t="s">
        <v>1</v>
      </c>
      <c r="L3" s="191"/>
      <c r="M3" s="6" t="s">
        <v>2</v>
      </c>
      <c r="N3" s="25" t="s">
        <v>0</v>
      </c>
      <c r="O3" s="1" t="s">
        <v>1</v>
      </c>
      <c r="P3" s="191"/>
      <c r="Q3" s="2" t="s">
        <v>2</v>
      </c>
      <c r="R3" s="5" t="s">
        <v>0</v>
      </c>
      <c r="S3" s="1" t="s">
        <v>1</v>
      </c>
      <c r="T3" s="191"/>
      <c r="U3" s="6"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260"/>
      <c r="F4" s="5"/>
      <c r="G4" s="1"/>
      <c r="H4" s="2"/>
      <c r="I4" s="6"/>
      <c r="J4" s="5"/>
      <c r="K4" s="1"/>
      <c r="L4" s="2"/>
      <c r="M4" s="7"/>
      <c r="N4" s="25"/>
      <c r="O4" s="1"/>
      <c r="P4" s="2"/>
      <c r="Q4" s="30"/>
      <c r="R4" s="5"/>
      <c r="S4" s="1"/>
      <c r="T4" s="2"/>
      <c r="U4" s="6"/>
      <c r="V4" s="5"/>
      <c r="W4" s="1"/>
      <c r="X4" s="2"/>
      <c r="Y4" s="7"/>
      <c r="Z4" s="5"/>
      <c r="AA4" s="1"/>
      <c r="AB4" s="2"/>
      <c r="AC4" s="219" t="s">
        <v>95</v>
      </c>
      <c r="AD4" s="91">
        <v>1</v>
      </c>
      <c r="FQ4" s="94"/>
      <c r="FR4" s="94"/>
      <c r="FS4" s="94"/>
      <c r="FT4" s="94"/>
      <c r="FU4" s="94"/>
      <c r="FV4" s="94"/>
      <c r="FW4" s="94"/>
      <c r="FX4" s="94"/>
    </row>
    <row r="5" spans="1:180" s="15" customFormat="1" ht="30" customHeight="1" x14ac:dyDescent="0.2">
      <c r="A5" s="92">
        <v>2</v>
      </c>
      <c r="B5" s="11"/>
      <c r="C5" s="12"/>
      <c r="D5" s="10"/>
      <c r="E5" s="13"/>
      <c r="F5" s="11"/>
      <c r="G5" s="12"/>
      <c r="H5" s="10"/>
      <c r="I5" s="13"/>
      <c r="J5" s="11"/>
      <c r="K5" s="12"/>
      <c r="L5" s="10"/>
      <c r="M5" s="14"/>
      <c r="N5" s="26"/>
      <c r="O5" s="12"/>
      <c r="P5" s="10"/>
      <c r="Q5" s="31"/>
      <c r="R5" s="11"/>
      <c r="S5" s="12"/>
      <c r="T5" s="10"/>
      <c r="U5" s="13"/>
      <c r="V5" s="11"/>
      <c r="W5" s="12"/>
      <c r="X5" s="10"/>
      <c r="Y5" s="14"/>
      <c r="Z5" s="11"/>
      <c r="AA5" s="12"/>
      <c r="AB5" s="10"/>
      <c r="AC5" s="13"/>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7"/>
      <c r="F6" s="5"/>
      <c r="G6" s="1"/>
      <c r="H6" s="2"/>
      <c r="I6" s="7"/>
      <c r="J6" s="5"/>
      <c r="K6" s="1"/>
      <c r="L6" s="2"/>
      <c r="M6" s="7"/>
      <c r="N6" s="25"/>
      <c r="O6" s="1"/>
      <c r="P6" s="2"/>
      <c r="Q6" s="30"/>
      <c r="R6" s="5"/>
      <c r="S6" s="1"/>
      <c r="T6" s="2"/>
      <c r="U6" s="7"/>
      <c r="V6" s="5"/>
      <c r="W6" s="1"/>
      <c r="X6" s="2"/>
      <c r="Y6" s="7"/>
      <c r="Z6" s="5"/>
      <c r="AA6" s="1"/>
      <c r="AB6" s="2"/>
      <c r="AC6" s="7"/>
      <c r="AD6" s="91">
        <v>3</v>
      </c>
      <c r="FQ6" s="94"/>
      <c r="FR6" s="94"/>
      <c r="FS6" s="94"/>
      <c r="FT6" s="94"/>
      <c r="FU6" s="94"/>
      <c r="FV6" s="94"/>
      <c r="FW6" s="94"/>
      <c r="FX6" s="94"/>
    </row>
    <row r="7" spans="1:180" s="15" customFormat="1" ht="30" customHeight="1" x14ac:dyDescent="0.2">
      <c r="A7" s="92">
        <v>4</v>
      </c>
      <c r="B7" s="11"/>
      <c r="C7" s="12"/>
      <c r="D7" s="10"/>
      <c r="E7" s="14"/>
      <c r="F7" s="11"/>
      <c r="G7" s="12"/>
      <c r="H7" s="10"/>
      <c r="I7" s="14"/>
      <c r="J7" s="11"/>
      <c r="K7" s="12"/>
      <c r="L7" s="10"/>
      <c r="M7" s="14"/>
      <c r="N7" s="26"/>
      <c r="O7" s="12"/>
      <c r="P7" s="10"/>
      <c r="Q7" s="31"/>
      <c r="R7" s="11"/>
      <c r="S7" s="12"/>
      <c r="T7" s="10"/>
      <c r="U7" s="14"/>
      <c r="V7" s="11"/>
      <c r="W7" s="12"/>
      <c r="X7" s="10"/>
      <c r="Y7" s="14"/>
      <c r="Z7" s="11"/>
      <c r="AA7" s="12"/>
      <c r="AB7" s="10"/>
      <c r="AC7" s="138"/>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7"/>
      <c r="F8" s="5"/>
      <c r="G8" s="1"/>
      <c r="H8" s="2"/>
      <c r="I8" s="7"/>
      <c r="J8" s="5"/>
      <c r="K8" s="1"/>
      <c r="L8" s="2"/>
      <c r="M8" s="7"/>
      <c r="N8" s="25"/>
      <c r="O8" s="1"/>
      <c r="P8" s="2"/>
      <c r="Q8" s="157"/>
      <c r="R8" s="5"/>
      <c r="S8" s="1"/>
      <c r="T8" s="2"/>
      <c r="U8" s="7"/>
      <c r="V8" s="5"/>
      <c r="W8" s="1"/>
      <c r="X8" s="2"/>
      <c r="Y8" s="7"/>
      <c r="Z8" s="5"/>
      <c r="AA8" s="1"/>
      <c r="AB8" s="2"/>
      <c r="AC8" s="7"/>
      <c r="AD8" s="91">
        <v>5</v>
      </c>
      <c r="FQ8" s="94"/>
      <c r="FR8" s="94"/>
      <c r="FS8" s="94"/>
      <c r="FT8" s="94"/>
      <c r="FU8" s="94"/>
      <c r="FV8" s="94"/>
      <c r="FW8" s="94"/>
      <c r="FX8" s="94"/>
    </row>
    <row r="9" spans="1:180" s="15" customFormat="1" ht="30" customHeight="1" x14ac:dyDescent="0.2">
      <c r="A9" s="92">
        <v>6</v>
      </c>
      <c r="B9" s="11"/>
      <c r="C9" s="12"/>
      <c r="D9" s="10"/>
      <c r="E9" s="13"/>
      <c r="F9" s="11"/>
      <c r="G9" s="12"/>
      <c r="H9" s="10"/>
      <c r="I9" s="13"/>
      <c r="J9" s="11"/>
      <c r="K9" s="12"/>
      <c r="L9" s="10"/>
      <c r="M9" s="14"/>
      <c r="N9" s="26"/>
      <c r="O9" s="12"/>
      <c r="P9" s="10"/>
      <c r="Q9" s="31"/>
      <c r="R9" s="11"/>
      <c r="S9" s="12"/>
      <c r="T9" s="10"/>
      <c r="U9" s="13"/>
      <c r="V9" s="11"/>
      <c r="W9" s="12"/>
      <c r="X9" s="10"/>
      <c r="Y9" s="14"/>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5"/>
      <c r="C10" s="1"/>
      <c r="D10" s="2"/>
      <c r="E10" s="7"/>
      <c r="F10" s="35"/>
      <c r="G10" s="36"/>
      <c r="H10" s="41"/>
      <c r="I10" s="37"/>
      <c r="J10" s="35"/>
      <c r="K10" s="36"/>
      <c r="L10" s="41"/>
      <c r="M10" s="37"/>
      <c r="N10" s="38"/>
      <c r="O10" s="36"/>
      <c r="P10" s="41"/>
      <c r="Q10" s="39"/>
      <c r="R10" s="35"/>
      <c r="S10" s="36"/>
      <c r="T10" s="41"/>
      <c r="U10" s="37"/>
      <c r="V10" s="35"/>
      <c r="W10" s="36"/>
      <c r="X10" s="41"/>
      <c r="Y10" s="37"/>
      <c r="Z10" s="35"/>
      <c r="AA10" s="36"/>
      <c r="AB10" s="41"/>
      <c r="AC10" s="37"/>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51"/>
      <c r="R11" s="42">
        <f>SUM(R4:R10)</f>
        <v>0</v>
      </c>
      <c r="S11" s="43">
        <f>SUM(S4:S10)</f>
        <v>0</v>
      </c>
      <c r="T11" s="51"/>
      <c r="U11" s="44"/>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33</v>
      </c>
      <c r="B12" s="182" t="str">
        <f>B1</f>
        <v>山梨　太郎</v>
      </c>
      <c r="C12" s="168"/>
      <c r="D12" s="169"/>
      <c r="E12" s="19" t="str">
        <f>E1</f>
        <v>月曜日</v>
      </c>
      <c r="F12" s="46" t="str">
        <f>F1</f>
        <v>甲州　花子</v>
      </c>
      <c r="G12" s="170"/>
      <c r="H12" s="171"/>
      <c r="I12" s="32" t="str">
        <f>I1</f>
        <v>月曜日</v>
      </c>
      <c r="J12" s="340" t="str">
        <f>J1</f>
        <v>笛吹　次郎</v>
      </c>
      <c r="K12" s="341"/>
      <c r="L12" s="342"/>
      <c r="M12" s="273" t="str">
        <f>M1</f>
        <v>火曜日</v>
      </c>
      <c r="N12" s="183" t="str">
        <f>N1</f>
        <v>吉田　三郎</v>
      </c>
      <c r="O12" s="172"/>
      <c r="P12" s="173"/>
      <c r="Q12" s="34" t="str">
        <f>Q1</f>
        <v>火曜日</v>
      </c>
      <c r="R12" s="332" t="str">
        <f>R1</f>
        <v>富士　さくら</v>
      </c>
      <c r="S12" s="345"/>
      <c r="T12" s="346"/>
      <c r="U12" s="343" t="str">
        <f>U1</f>
        <v>水曜日</v>
      </c>
      <c r="V12" s="353" t="str">
        <f>V1</f>
        <v>大月　四郎</v>
      </c>
      <c r="W12" s="354"/>
      <c r="X12" s="355"/>
      <c r="Y12" s="285" t="str">
        <f>Y1</f>
        <v>木曜日</v>
      </c>
      <c r="Z12" s="465"/>
      <c r="AA12" s="466"/>
      <c r="AB12" s="467"/>
      <c r="AC12" s="3" t="s">
        <v>7</v>
      </c>
      <c r="AD12" s="85"/>
      <c r="FQ12" s="94"/>
      <c r="FR12" s="94"/>
      <c r="FS12" s="94"/>
      <c r="FT12" s="94"/>
      <c r="FU12" s="94"/>
      <c r="FV12" s="94"/>
      <c r="FW12" s="94"/>
      <c r="FX12" s="94"/>
    </row>
    <row r="13" spans="1:180" ht="14.25" customHeight="1" x14ac:dyDescent="0.2">
      <c r="A13" s="86"/>
      <c r="B13" s="487" t="str">
        <f>B2</f>
        <v>山梨中</v>
      </c>
      <c r="C13" s="488"/>
      <c r="D13" s="489"/>
      <c r="E13" s="4" t="e">
        <f>E2+7</f>
        <v>#VALUE!</v>
      </c>
      <c r="F13" s="487" t="str">
        <f>F2</f>
        <v>山梨中</v>
      </c>
      <c r="G13" s="488"/>
      <c r="H13" s="489"/>
      <c r="I13" s="185" t="e">
        <f>I2+7</f>
        <v>#VALUE!</v>
      </c>
      <c r="J13" s="490" t="str">
        <f>J2</f>
        <v>笛吹中</v>
      </c>
      <c r="K13" s="491"/>
      <c r="L13" s="492"/>
      <c r="M13" s="4" t="e">
        <f>M2+7</f>
        <v>#VALUE!</v>
      </c>
      <c r="N13" s="487" t="str">
        <f>N2</f>
        <v>笛吹中</v>
      </c>
      <c r="O13" s="488"/>
      <c r="P13" s="489"/>
      <c r="Q13" s="165" t="e">
        <f>Q2+7</f>
        <v>#VALUE!</v>
      </c>
      <c r="R13" s="487" t="str">
        <f>R2</f>
        <v>富士中</v>
      </c>
      <c r="S13" s="488"/>
      <c r="T13" s="489"/>
      <c r="U13" s="262" t="e">
        <f>U2+7</f>
        <v>#VALUE!</v>
      </c>
      <c r="V13" s="490" t="str">
        <f>V2</f>
        <v>大月中</v>
      </c>
      <c r="W13" s="491"/>
      <c r="X13" s="492"/>
      <c r="Y13" s="4" t="e">
        <f>Y2+7</f>
        <v>#VALUE!</v>
      </c>
      <c r="Z13" s="444" t="str">
        <f>Z2</f>
        <v>○○学校</v>
      </c>
      <c r="AA13" s="445"/>
      <c r="AB13" s="446"/>
      <c r="AC13" s="184">
        <f>AC2+7</f>
        <v>45303</v>
      </c>
      <c r="AD13" s="86"/>
      <c r="FQ13" s="94"/>
      <c r="FR13" s="94"/>
      <c r="FS13" s="94"/>
      <c r="FT13" s="94"/>
      <c r="FU13" s="94"/>
      <c r="FV13" s="94"/>
      <c r="FW13" s="94"/>
      <c r="FX13" s="94"/>
    </row>
    <row r="14" spans="1:180" ht="14.25" customHeight="1" x14ac:dyDescent="0.2">
      <c r="A14" s="91" t="s">
        <v>10</v>
      </c>
      <c r="B14" s="5" t="s">
        <v>0</v>
      </c>
      <c r="C14" s="1" t="s">
        <v>1</v>
      </c>
      <c r="D14" s="191"/>
      <c r="E14" s="6" t="s">
        <v>2</v>
      </c>
      <c r="F14" s="25" t="s">
        <v>0</v>
      </c>
      <c r="G14" s="1" t="s">
        <v>1</v>
      </c>
      <c r="H14" s="191" t="s">
        <v>49</v>
      </c>
      <c r="I14" s="2" t="s">
        <v>2</v>
      </c>
      <c r="J14" s="5" t="s">
        <v>0</v>
      </c>
      <c r="K14" s="1" t="s">
        <v>1</v>
      </c>
      <c r="L14" s="191" t="s">
        <v>49</v>
      </c>
      <c r="M14" s="6" t="s">
        <v>2</v>
      </c>
      <c r="N14" s="25" t="s">
        <v>0</v>
      </c>
      <c r="O14" s="1" t="s">
        <v>1</v>
      </c>
      <c r="P14" s="191" t="s">
        <v>49</v>
      </c>
      <c r="Q14" s="2" t="s">
        <v>2</v>
      </c>
      <c r="R14" s="5" t="s">
        <v>0</v>
      </c>
      <c r="S14" s="1" t="s">
        <v>1</v>
      </c>
      <c r="T14" s="191" t="s">
        <v>49</v>
      </c>
      <c r="U14" s="6" t="s">
        <v>2</v>
      </c>
      <c r="V14" s="5" t="s">
        <v>0</v>
      </c>
      <c r="W14" s="1" t="s">
        <v>1</v>
      </c>
      <c r="X14" s="191" t="s">
        <v>49</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234"/>
      <c r="F15" s="25"/>
      <c r="G15" s="1"/>
      <c r="H15" s="2"/>
      <c r="I15" s="30"/>
      <c r="J15" s="5"/>
      <c r="K15" s="1"/>
      <c r="L15" s="2"/>
      <c r="M15" s="7"/>
      <c r="N15" s="25"/>
      <c r="O15" s="1"/>
      <c r="P15" s="2"/>
      <c r="Q15" s="30"/>
      <c r="R15" s="5"/>
      <c r="S15" s="1"/>
      <c r="T15" s="2"/>
      <c r="U15" s="7"/>
      <c r="V15" s="5"/>
      <c r="W15" s="1"/>
      <c r="X15" s="2"/>
      <c r="Y15" s="7"/>
      <c r="Z15" s="5"/>
      <c r="AA15" s="1"/>
      <c r="AB15" s="2"/>
      <c r="AC15" s="220" t="s">
        <v>96</v>
      </c>
      <c r="AD15" s="91">
        <v>1</v>
      </c>
      <c r="FQ15" s="94"/>
      <c r="FR15" s="94"/>
      <c r="FS15" s="94"/>
      <c r="FT15" s="94"/>
      <c r="FU15" s="94"/>
      <c r="FV15" s="94"/>
      <c r="FW15" s="94"/>
      <c r="FX15" s="94"/>
    </row>
    <row r="16" spans="1:180" s="15" customFormat="1" ht="30" customHeight="1" x14ac:dyDescent="0.2">
      <c r="A16" s="92">
        <v>2</v>
      </c>
      <c r="B16" s="11"/>
      <c r="C16" s="12"/>
      <c r="D16" s="10"/>
      <c r="E16" s="13"/>
      <c r="F16" s="26"/>
      <c r="G16" s="12"/>
      <c r="H16" s="10"/>
      <c r="I16" s="31"/>
      <c r="J16" s="11"/>
      <c r="K16" s="12"/>
      <c r="L16" s="10"/>
      <c r="M16" s="14"/>
      <c r="N16" s="26"/>
      <c r="O16" s="12"/>
      <c r="P16" s="10"/>
      <c r="Q16" s="31"/>
      <c r="R16" s="11"/>
      <c r="S16" s="12"/>
      <c r="T16" s="10"/>
      <c r="U16" s="14"/>
      <c r="V16" s="11"/>
      <c r="W16" s="12"/>
      <c r="X16" s="10"/>
      <c r="Y16" s="14"/>
      <c r="Z16" s="11"/>
      <c r="AA16" s="12"/>
      <c r="AB16" s="10"/>
      <c r="AC16" s="13"/>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30"/>
      <c r="R17" s="5"/>
      <c r="S17" s="1"/>
      <c r="T17" s="2"/>
      <c r="U17" s="7"/>
      <c r="V17" s="5"/>
      <c r="W17" s="1"/>
      <c r="X17" s="2"/>
      <c r="Y17" s="7"/>
      <c r="Z17" s="5"/>
      <c r="AA17" s="1"/>
      <c r="AB17" s="2"/>
      <c r="AC17" s="7"/>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31"/>
      <c r="J18" s="11"/>
      <c r="K18" s="12"/>
      <c r="L18" s="10"/>
      <c r="M18" s="14"/>
      <c r="N18" s="26"/>
      <c r="O18" s="12"/>
      <c r="P18" s="10"/>
      <c r="Q18" s="31"/>
      <c r="R18" s="11"/>
      <c r="S18" s="12"/>
      <c r="T18" s="10"/>
      <c r="U18" s="14"/>
      <c r="V18" s="11"/>
      <c r="W18" s="12"/>
      <c r="X18" s="10"/>
      <c r="Y18" s="14"/>
      <c r="Z18" s="11"/>
      <c r="AA18" s="12"/>
      <c r="AB18" s="10"/>
      <c r="AC18" s="138"/>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7"/>
      <c r="F19" s="25"/>
      <c r="G19" s="1"/>
      <c r="H19" s="2"/>
      <c r="I19" s="157"/>
      <c r="J19" s="5"/>
      <c r="K19" s="1"/>
      <c r="L19" s="2"/>
      <c r="M19" s="7"/>
      <c r="N19" s="25"/>
      <c r="O19" s="1"/>
      <c r="P19" s="2"/>
      <c r="Q19" s="157"/>
      <c r="R19" s="5"/>
      <c r="S19" s="1"/>
      <c r="T19" s="2"/>
      <c r="U19" s="142"/>
      <c r="V19" s="5"/>
      <c r="W19" s="1"/>
      <c r="X19" s="2"/>
      <c r="Y19" s="7"/>
      <c r="Z19" s="5"/>
      <c r="AA19" s="1"/>
      <c r="AB19" s="2"/>
      <c r="AC19" s="7"/>
      <c r="AD19" s="91">
        <v>5</v>
      </c>
      <c r="FQ19" s="94"/>
      <c r="FR19" s="94"/>
      <c r="FS19" s="94"/>
      <c r="FT19" s="94"/>
      <c r="FU19" s="94"/>
      <c r="FV19" s="94"/>
      <c r="FW19" s="94"/>
      <c r="FX19" s="94"/>
    </row>
    <row r="20" spans="1:180" s="15" customFormat="1" ht="30" customHeight="1" x14ac:dyDescent="0.2">
      <c r="A20" s="92">
        <v>6</v>
      </c>
      <c r="B20" s="11"/>
      <c r="C20" s="12"/>
      <c r="D20" s="10"/>
      <c r="E20" s="13"/>
      <c r="F20" s="26"/>
      <c r="G20" s="12"/>
      <c r="H20" s="10"/>
      <c r="I20" s="31"/>
      <c r="J20" s="11"/>
      <c r="K20" s="12"/>
      <c r="L20" s="10"/>
      <c r="M20" s="14"/>
      <c r="N20" s="26"/>
      <c r="O20" s="12"/>
      <c r="P20" s="10"/>
      <c r="Q20" s="31"/>
      <c r="R20" s="11"/>
      <c r="S20" s="12"/>
      <c r="T20" s="10"/>
      <c r="U20" s="14"/>
      <c r="V20" s="11"/>
      <c r="W20" s="12"/>
      <c r="X20" s="10"/>
      <c r="Y20" s="14"/>
      <c r="Z20" s="11"/>
      <c r="AA20" s="12"/>
      <c r="AB20" s="10"/>
      <c r="AC20" s="13"/>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9"/>
      <c r="R21" s="35"/>
      <c r="S21" s="36"/>
      <c r="T21" s="41"/>
      <c r="U21" s="37"/>
      <c r="V21" s="35"/>
      <c r="W21" s="36"/>
      <c r="X21" s="41"/>
      <c r="Y21" s="37"/>
      <c r="Z21" s="35"/>
      <c r="AA21" s="36"/>
      <c r="AB21" s="41"/>
      <c r="AC21" s="37"/>
      <c r="AD21" s="91" t="s">
        <v>8</v>
      </c>
      <c r="FQ21" s="94"/>
      <c r="FR21" s="94"/>
      <c r="FS21" s="94"/>
      <c r="FT21" s="94"/>
      <c r="FU21" s="94"/>
      <c r="FV21" s="94"/>
      <c r="FW21" s="94"/>
      <c r="FX21" s="94"/>
    </row>
    <row r="22" spans="1:180" ht="14.25" customHeight="1" thickTop="1" thickBot="1" x14ac:dyDescent="0.25">
      <c r="A22" s="87" t="s">
        <v>9</v>
      </c>
      <c r="B22" s="42">
        <f>SUM(B15:B21)</f>
        <v>0</v>
      </c>
      <c r="C22" s="43">
        <f>SUM(C15:C21)</f>
        <v>0</v>
      </c>
      <c r="D22" s="51"/>
      <c r="E22" s="44"/>
      <c r="F22" s="52">
        <f>SUM(F15:F21)</f>
        <v>0</v>
      </c>
      <c r="G22" s="43">
        <f>SUM(G15:G21)</f>
        <v>0</v>
      </c>
      <c r="H22" s="51"/>
      <c r="I22" s="51"/>
      <c r="J22" s="42">
        <f>SUM(J15:J21)</f>
        <v>0</v>
      </c>
      <c r="K22" s="43">
        <f>SUM(K15:K21)</f>
        <v>0</v>
      </c>
      <c r="L22" s="51"/>
      <c r="M22" s="44"/>
      <c r="N22" s="52">
        <f>SUM(N15:N21)</f>
        <v>0</v>
      </c>
      <c r="O22" s="43">
        <f>SUM(O15:O21)</f>
        <v>0</v>
      </c>
      <c r="P22" s="51"/>
      <c r="Q22" s="51"/>
      <c r="R22" s="42">
        <f>SUM(R15:R21)</f>
        <v>0</v>
      </c>
      <c r="S22" s="43">
        <f>SUM(S15:S21)</f>
        <v>0</v>
      </c>
      <c r="T22" s="51"/>
      <c r="U22" s="44"/>
      <c r="V22" s="42">
        <f>SUM(V15:V21)</f>
        <v>0</v>
      </c>
      <c r="W22" s="43">
        <f>SUM(W15:W21)</f>
        <v>0</v>
      </c>
      <c r="X22" s="51"/>
      <c r="Y22" s="44"/>
      <c r="Z22" s="42">
        <f>SUM(Z15:Z21)</f>
        <v>0</v>
      </c>
      <c r="AA22" s="43">
        <f>SUM(AA15:AA21)</f>
        <v>0</v>
      </c>
      <c r="AB22" s="51"/>
      <c r="AC22" s="44"/>
      <c r="AD22" s="87" t="s">
        <v>9</v>
      </c>
      <c r="FQ22" s="94"/>
      <c r="FR22" s="94"/>
      <c r="FS22" s="94"/>
      <c r="FT22" s="94"/>
      <c r="FU22" s="94"/>
      <c r="FV22" s="94"/>
      <c r="FW22" s="94"/>
      <c r="FX22" s="94"/>
    </row>
    <row r="23" spans="1:180" ht="14.25" customHeight="1" thickTop="1" x14ac:dyDescent="0.2">
      <c r="A23" s="85" t="s">
        <v>32</v>
      </c>
      <c r="B23" s="16" t="str">
        <f>$B$1</f>
        <v>山梨　太郎</v>
      </c>
      <c r="C23" s="17"/>
      <c r="D23" s="17"/>
      <c r="E23" s="45" t="str">
        <f>E12</f>
        <v>月曜日</v>
      </c>
      <c r="F23" s="46" t="str">
        <f>F1</f>
        <v>甲州　花子</v>
      </c>
      <c r="G23" s="46"/>
      <c r="H23" s="46"/>
      <c r="I23" s="47" t="str">
        <f>I12</f>
        <v>月曜日</v>
      </c>
      <c r="J23" s="277" t="str">
        <f>J1</f>
        <v>笛吹　次郎</v>
      </c>
      <c r="K23" s="278"/>
      <c r="L23" s="278"/>
      <c r="M23" s="279" t="str">
        <f>M12</f>
        <v>火曜日</v>
      </c>
      <c r="N23" s="49" t="str">
        <f>N1</f>
        <v>吉田　三郎</v>
      </c>
      <c r="O23" s="49"/>
      <c r="P23" s="49"/>
      <c r="Q23" s="50" t="str">
        <f>Q12</f>
        <v>火曜日</v>
      </c>
      <c r="R23" s="332" t="str">
        <f>R1</f>
        <v>富士　さくら</v>
      </c>
      <c r="S23" s="280"/>
      <c r="T23" s="280"/>
      <c r="U23" s="335" t="str">
        <f>U12</f>
        <v>水曜日</v>
      </c>
      <c r="V23" s="282" t="str">
        <f>V1</f>
        <v>大月　四郎</v>
      </c>
      <c r="W23" s="283"/>
      <c r="X23" s="283"/>
      <c r="Y23" s="284" t="str">
        <f>Y12</f>
        <v>木曜日</v>
      </c>
      <c r="Z23" s="48"/>
      <c r="AA23"/>
      <c r="AB23"/>
      <c r="AC23" s="28" t="s">
        <v>7</v>
      </c>
      <c r="AD23" s="86"/>
      <c r="FQ23" s="94"/>
      <c r="FR23" s="94"/>
      <c r="FS23" s="94"/>
      <c r="FT23" s="94"/>
      <c r="FU23" s="94"/>
      <c r="FV23" s="94"/>
      <c r="FW23" s="94"/>
      <c r="FX23" s="94"/>
    </row>
    <row r="24" spans="1:180" ht="14.25" customHeight="1" x14ac:dyDescent="0.2">
      <c r="A24" s="86"/>
      <c r="B24" s="21" t="str">
        <f>B2</f>
        <v>山梨中</v>
      </c>
      <c r="C24" s="22"/>
      <c r="D24" s="22"/>
      <c r="E24" s="4" t="e">
        <f>E13+7</f>
        <v>#VALUE!</v>
      </c>
      <c r="F24" s="23" t="str">
        <f>F2</f>
        <v>山梨中</v>
      </c>
      <c r="G24" s="23"/>
      <c r="H24" s="23"/>
      <c r="I24" s="4" t="e">
        <f>I13+7</f>
        <v>#VALUE!</v>
      </c>
      <c r="J24" s="24" t="str">
        <f>J2</f>
        <v>笛吹中</v>
      </c>
      <c r="K24" s="23"/>
      <c r="L24" s="23"/>
      <c r="M24" s="4" t="e">
        <f>M13+7</f>
        <v>#VALUE!</v>
      </c>
      <c r="N24" s="23" t="str">
        <f>N2</f>
        <v>笛吹中</v>
      </c>
      <c r="O24" s="23"/>
      <c r="P24" s="23"/>
      <c r="Q24" s="165" t="e">
        <f>Q13+7</f>
        <v>#VALUE!</v>
      </c>
      <c r="R24" s="256" t="str">
        <f>R2</f>
        <v>富士中</v>
      </c>
      <c r="S24" s="23"/>
      <c r="T24" s="23"/>
      <c r="U24" s="4" t="e">
        <f>U13+7</f>
        <v>#VALUE!</v>
      </c>
      <c r="V24" s="24" t="str">
        <f>V2</f>
        <v>大月中</v>
      </c>
      <c r="W24" s="23"/>
      <c r="X24" s="23"/>
      <c r="Y24" s="4" t="e">
        <f>Y13+7</f>
        <v>#VALUE!</v>
      </c>
      <c r="Z24" s="24" t="str">
        <f>Z2</f>
        <v>○○学校</v>
      </c>
      <c r="AA24" s="23"/>
      <c r="AB24" s="23"/>
      <c r="AC24" s="4">
        <f>AC13+7</f>
        <v>45310</v>
      </c>
      <c r="AD24" s="86"/>
      <c r="FQ24" s="94"/>
      <c r="FR24" s="94"/>
      <c r="FS24" s="94"/>
      <c r="FT24" s="94"/>
      <c r="FU24" s="94"/>
      <c r="FV24" s="94"/>
      <c r="FW24" s="94"/>
      <c r="FX24" s="94"/>
    </row>
    <row r="25" spans="1:180" x14ac:dyDescent="0.2">
      <c r="A25" s="91" t="s">
        <v>10</v>
      </c>
      <c r="B25" s="5" t="s">
        <v>0</v>
      </c>
      <c r="C25" s="1" t="s">
        <v>1</v>
      </c>
      <c r="D25" s="191" t="s">
        <v>49</v>
      </c>
      <c r="E25" s="6" t="s">
        <v>2</v>
      </c>
      <c r="F25" s="25" t="s">
        <v>0</v>
      </c>
      <c r="G25" s="1" t="s">
        <v>1</v>
      </c>
      <c r="H25" s="191" t="s">
        <v>49</v>
      </c>
      <c r="I25" s="2" t="s">
        <v>2</v>
      </c>
      <c r="J25" s="5" t="s">
        <v>0</v>
      </c>
      <c r="K25" s="1" t="s">
        <v>1</v>
      </c>
      <c r="L25" s="191" t="s">
        <v>49</v>
      </c>
      <c r="M25" s="6" t="s">
        <v>2</v>
      </c>
      <c r="N25" s="25" t="s">
        <v>0</v>
      </c>
      <c r="O25" s="1" t="s">
        <v>1</v>
      </c>
      <c r="P25" s="191" t="s">
        <v>49</v>
      </c>
      <c r="Q25" s="2" t="s">
        <v>2</v>
      </c>
      <c r="R25" s="5" t="s">
        <v>0</v>
      </c>
      <c r="S25" s="1" t="s">
        <v>1</v>
      </c>
      <c r="T25" s="191" t="s">
        <v>49</v>
      </c>
      <c r="U25" s="6" t="s">
        <v>2</v>
      </c>
      <c r="V25" s="5" t="s">
        <v>0</v>
      </c>
      <c r="W25" s="1" t="s">
        <v>1</v>
      </c>
      <c r="X25" s="191" t="s">
        <v>49</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25"/>
      <c r="G26" s="1"/>
      <c r="H26" s="2"/>
      <c r="I26" s="30"/>
      <c r="J26" s="5"/>
      <c r="K26" s="1"/>
      <c r="L26" s="2"/>
      <c r="M26" s="7"/>
      <c r="N26" s="25"/>
      <c r="O26" s="1"/>
      <c r="P26" s="2"/>
      <c r="Q26" s="30"/>
      <c r="R26" s="5"/>
      <c r="S26" s="1"/>
      <c r="T26" s="2"/>
      <c r="U26" s="7"/>
      <c r="V26" s="5"/>
      <c r="W26" s="1"/>
      <c r="X26" s="2"/>
      <c r="Y26" s="7"/>
      <c r="Z26" s="5"/>
      <c r="AA26" s="1"/>
      <c r="AB26" s="2"/>
      <c r="AC26" s="219" t="s">
        <v>95</v>
      </c>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31"/>
      <c r="R27" s="11"/>
      <c r="S27" s="12"/>
      <c r="T27" s="10"/>
      <c r="U27" s="14"/>
      <c r="V27" s="11"/>
      <c r="W27" s="12"/>
      <c r="X27" s="10"/>
      <c r="Y27" s="14"/>
      <c r="Z27" s="11"/>
      <c r="AA27" s="12"/>
      <c r="AB27" s="10"/>
      <c r="AC27" s="13"/>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30"/>
      <c r="R28" s="5"/>
      <c r="S28" s="1"/>
      <c r="T28" s="2"/>
      <c r="U28" s="7"/>
      <c r="V28" s="5"/>
      <c r="W28" s="1"/>
      <c r="X28" s="2"/>
      <c r="Y28" s="7"/>
      <c r="Z28" s="5"/>
      <c r="AA28" s="1"/>
      <c r="AB28" s="2"/>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31"/>
      <c r="R29" s="11"/>
      <c r="S29" s="12"/>
      <c r="T29" s="10"/>
      <c r="U29" s="14"/>
      <c r="V29" s="11"/>
      <c r="W29" s="12"/>
      <c r="X29" s="10"/>
      <c r="Y29" s="14"/>
      <c r="Z29" s="11"/>
      <c r="AA29" s="10"/>
      <c r="AB29" s="10"/>
      <c r="AC29" s="13"/>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30"/>
      <c r="J30" s="5"/>
      <c r="K30" s="1"/>
      <c r="L30" s="2"/>
      <c r="M30" s="7"/>
      <c r="N30" s="25"/>
      <c r="O30" s="1"/>
      <c r="P30" s="2"/>
      <c r="Q30" s="157"/>
      <c r="R30" s="5"/>
      <c r="S30" s="1"/>
      <c r="T30" s="2"/>
      <c r="U30" s="7"/>
      <c r="V30" s="5"/>
      <c r="W30" s="1"/>
      <c r="X30" s="2"/>
      <c r="Y30" s="7"/>
      <c r="Z30" s="5"/>
      <c r="AA30" s="1"/>
      <c r="AB30" s="2"/>
      <c r="AC30" s="6"/>
      <c r="AD30" s="91">
        <v>5</v>
      </c>
      <c r="FQ30" s="94"/>
      <c r="FR30" s="94"/>
      <c r="FS30" s="94"/>
      <c r="FT30" s="94"/>
      <c r="FU30" s="94"/>
      <c r="FV30" s="94"/>
      <c r="FW30" s="94"/>
      <c r="FX30" s="94"/>
    </row>
    <row r="31" spans="1:180" s="15" customFormat="1" ht="30" customHeight="1" x14ac:dyDescent="0.2">
      <c r="A31" s="92">
        <v>6</v>
      </c>
      <c r="B31" s="11"/>
      <c r="C31" s="12"/>
      <c r="D31" s="10"/>
      <c r="E31" s="14"/>
      <c r="F31" s="26"/>
      <c r="G31" s="12"/>
      <c r="H31" s="10"/>
      <c r="I31" s="10"/>
      <c r="J31" s="11"/>
      <c r="K31" s="12"/>
      <c r="L31" s="10"/>
      <c r="M31" s="14"/>
      <c r="N31" s="26"/>
      <c r="O31" s="12"/>
      <c r="P31" s="10"/>
      <c r="Q31" s="31"/>
      <c r="R31" s="11"/>
      <c r="S31" s="12"/>
      <c r="T31" s="10"/>
      <c r="U31" s="13"/>
      <c r="V31" s="11"/>
      <c r="W31" s="12"/>
      <c r="X31" s="10"/>
      <c r="Y31" s="14"/>
      <c r="Z31" s="11"/>
      <c r="AA31" s="12"/>
      <c r="AB31" s="10"/>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8"/>
      <c r="G32" s="36"/>
      <c r="H32" s="41"/>
      <c r="I32" s="39"/>
      <c r="J32" s="35"/>
      <c r="K32" s="36"/>
      <c r="L32" s="41"/>
      <c r="M32" s="37"/>
      <c r="N32" s="38"/>
      <c r="O32" s="36"/>
      <c r="P32" s="41"/>
      <c r="Q32" s="39"/>
      <c r="R32" s="35"/>
      <c r="S32" s="36"/>
      <c r="T32" s="41"/>
      <c r="U32" s="37"/>
      <c r="V32" s="35"/>
      <c r="W32" s="36"/>
      <c r="X32" s="41"/>
      <c r="Y32" s="37"/>
      <c r="Z32" s="35"/>
      <c r="AA32" s="36"/>
      <c r="AB32" s="41"/>
      <c r="AC32" s="40"/>
      <c r="AD32" s="91" t="s">
        <v>8</v>
      </c>
      <c r="FQ32" s="94"/>
      <c r="FR32" s="94"/>
      <c r="FS32" s="94"/>
      <c r="FT32" s="94"/>
      <c r="FU32" s="94"/>
      <c r="FV32" s="94"/>
      <c r="FW32" s="94"/>
      <c r="FX32" s="94"/>
    </row>
    <row r="33" spans="1:180" ht="14.25" customHeight="1" thickTop="1" thickBot="1" x14ac:dyDescent="0.25">
      <c r="A33" s="86" t="s">
        <v>9</v>
      </c>
      <c r="B33" s="27">
        <f>SUM(B26:B32)</f>
        <v>0</v>
      </c>
      <c r="C33" s="8">
        <f>SUM(C26:C32)</f>
        <v>0</v>
      </c>
      <c r="D33" s="20"/>
      <c r="E33" s="28"/>
      <c r="F33" s="9">
        <f>SUM(F26:F32)</f>
        <v>0</v>
      </c>
      <c r="G33" s="8">
        <f>SUM(G26:G32)</f>
        <v>0</v>
      </c>
      <c r="H33" s="20"/>
      <c r="I33" s="20"/>
      <c r="J33" s="27">
        <f>SUM(J26:J32)</f>
        <v>0</v>
      </c>
      <c r="K33" s="8">
        <f>SUM(K26:K32)</f>
        <v>0</v>
      </c>
      <c r="L33" s="20"/>
      <c r="M33" s="123"/>
      <c r="N33" s="9">
        <f>SUM(N26:N32)</f>
        <v>0</v>
      </c>
      <c r="O33" s="8">
        <f>SUM(O26:O32)</f>
        <v>0</v>
      </c>
      <c r="P33" s="20"/>
      <c r="Q33" s="20"/>
      <c r="R33" s="27">
        <f>SUM(R26:R32)</f>
        <v>0</v>
      </c>
      <c r="S33" s="8">
        <f>SUM(S26:S32)</f>
        <v>0</v>
      </c>
      <c r="T33" s="20"/>
      <c r="U33" s="28"/>
      <c r="V33" s="27">
        <f>SUM(V26:V32)</f>
        <v>0</v>
      </c>
      <c r="W33" s="8">
        <f>SUM(W26:W32)</f>
        <v>0</v>
      </c>
      <c r="X33" s="20"/>
      <c r="Y33" s="123"/>
      <c r="Z33" s="27">
        <f>SUM(Z26:Z32)</f>
        <v>0</v>
      </c>
      <c r="AA33" s="8">
        <f>SUM(AA26:AA32)</f>
        <v>0</v>
      </c>
      <c r="AB33" s="20"/>
      <c r="AC33" s="28"/>
      <c r="AD33" s="86" t="s">
        <v>9</v>
      </c>
      <c r="FQ33" s="94"/>
      <c r="FR33" s="94"/>
      <c r="FS33" s="94"/>
      <c r="FT33" s="94"/>
      <c r="FU33" s="94"/>
      <c r="FV33" s="94"/>
      <c r="FW33" s="94"/>
      <c r="FX33" s="94"/>
    </row>
    <row r="34" spans="1:180" ht="14.25" customHeight="1" thickTop="1" x14ac:dyDescent="0.2">
      <c r="A34" s="85" t="s">
        <v>34</v>
      </c>
      <c r="B34" s="126" t="str">
        <f>$B$1</f>
        <v>山梨　太郎</v>
      </c>
      <c r="C34" s="127"/>
      <c r="D34" s="127"/>
      <c r="E34" s="19" t="str">
        <f>E23</f>
        <v>月曜日</v>
      </c>
      <c r="F34" s="53" t="str">
        <f>F23</f>
        <v>甲州　花子</v>
      </c>
      <c r="G34" s="53"/>
      <c r="H34" s="53"/>
      <c r="I34" s="32" t="str">
        <f>I23</f>
        <v>月曜日</v>
      </c>
      <c r="J34" s="287" t="str">
        <f>J23</f>
        <v>笛吹　次郎</v>
      </c>
      <c r="K34" s="288"/>
      <c r="L34" s="288"/>
      <c r="M34" s="273" t="str">
        <f>M23</f>
        <v>火曜日</v>
      </c>
      <c r="N34" s="128" t="str">
        <f>N23</f>
        <v>吉田　三郎</v>
      </c>
      <c r="O34" s="128"/>
      <c r="P34" s="128"/>
      <c r="Q34" s="34" t="str">
        <f>Q23</f>
        <v>火曜日</v>
      </c>
      <c r="R34" s="292" t="str">
        <f>R23</f>
        <v>富士　さくら</v>
      </c>
      <c r="S34" s="289"/>
      <c r="T34" s="289"/>
      <c r="U34" s="343" t="str">
        <f>U23</f>
        <v>水曜日</v>
      </c>
      <c r="V34" s="290" t="str">
        <f>V23</f>
        <v>大月　四郎</v>
      </c>
      <c r="W34" s="291"/>
      <c r="X34" s="291"/>
      <c r="Y34" s="285" t="str">
        <f>Y23</f>
        <v>木曜日</v>
      </c>
      <c r="Z34" s="160"/>
      <c r="AA34" s="161"/>
      <c r="AB34" s="161"/>
      <c r="AC34" s="162" t="s">
        <v>7</v>
      </c>
      <c r="AD34" s="85"/>
      <c r="FQ34" s="94"/>
      <c r="FR34" s="94"/>
      <c r="FS34" s="94"/>
      <c r="FT34" s="94"/>
      <c r="FU34" s="94"/>
      <c r="FV34" s="94"/>
      <c r="FW34" s="94"/>
      <c r="FX34" s="94"/>
    </row>
    <row r="35" spans="1:180" ht="14.25" customHeight="1" x14ac:dyDescent="0.2">
      <c r="A35" s="86"/>
      <c r="B35" s="21" t="str">
        <f>B24</f>
        <v>山梨中</v>
      </c>
      <c r="C35" s="22"/>
      <c r="D35" s="22"/>
      <c r="E35" s="4" t="e">
        <f>E24+7</f>
        <v>#VALUE!</v>
      </c>
      <c r="F35" s="23" t="str">
        <f>F24</f>
        <v>山梨中</v>
      </c>
      <c r="G35" s="23"/>
      <c r="H35" s="23"/>
      <c r="I35" s="4" t="e">
        <f>I24+7</f>
        <v>#VALUE!</v>
      </c>
      <c r="J35" s="24" t="str">
        <f>J24</f>
        <v>笛吹中</v>
      </c>
      <c r="K35" s="23"/>
      <c r="L35" s="23"/>
      <c r="M35" s="4" t="e">
        <f>M24+7</f>
        <v>#VALUE!</v>
      </c>
      <c r="N35" s="23" t="str">
        <f>N24</f>
        <v>笛吹中</v>
      </c>
      <c r="O35" s="23"/>
      <c r="P35" s="23"/>
      <c r="Q35" s="165" t="e">
        <f>Q24+7</f>
        <v>#VALUE!</v>
      </c>
      <c r="R35" s="256" t="str">
        <f>R24</f>
        <v>富士中</v>
      </c>
      <c r="S35" s="23"/>
      <c r="T35" s="23"/>
      <c r="U35" s="4" t="e">
        <f>U24+7</f>
        <v>#VALUE!</v>
      </c>
      <c r="V35" s="24" t="str">
        <f>V24</f>
        <v>大月中</v>
      </c>
      <c r="W35" s="23"/>
      <c r="X35" s="23"/>
      <c r="Y35" s="4" t="e">
        <f>Y24+7</f>
        <v>#VALUE!</v>
      </c>
      <c r="Z35" s="24" t="str">
        <f>Z2</f>
        <v>○○学校</v>
      </c>
      <c r="AA35" s="23"/>
      <c r="AB35" s="23"/>
      <c r="AC35" s="4">
        <f>AC24+7</f>
        <v>45317</v>
      </c>
      <c r="AD35" s="86"/>
      <c r="FQ35" s="94"/>
      <c r="FR35" s="94"/>
      <c r="FS35" s="94"/>
      <c r="FT35" s="94"/>
      <c r="FU35" s="94"/>
      <c r="FV35" s="94"/>
      <c r="FW35" s="94"/>
      <c r="FX35" s="94"/>
    </row>
    <row r="36" spans="1:180" ht="14.25" customHeight="1" x14ac:dyDescent="0.2">
      <c r="A36" s="91" t="s">
        <v>10</v>
      </c>
      <c r="B36" s="5" t="s">
        <v>0</v>
      </c>
      <c r="C36" s="1" t="s">
        <v>1</v>
      </c>
      <c r="D36" s="191" t="s">
        <v>49</v>
      </c>
      <c r="E36" s="6" t="s">
        <v>2</v>
      </c>
      <c r="F36" s="25" t="s">
        <v>0</v>
      </c>
      <c r="G36" s="1" t="s">
        <v>1</v>
      </c>
      <c r="H36" s="191" t="s">
        <v>49</v>
      </c>
      <c r="I36" s="2" t="s">
        <v>2</v>
      </c>
      <c r="J36" s="5" t="s">
        <v>0</v>
      </c>
      <c r="K36" s="1" t="s">
        <v>1</v>
      </c>
      <c r="L36" s="191" t="s">
        <v>49</v>
      </c>
      <c r="M36" s="6" t="s">
        <v>2</v>
      </c>
      <c r="N36" s="25" t="s">
        <v>0</v>
      </c>
      <c r="O36" s="1" t="s">
        <v>1</v>
      </c>
      <c r="P36" s="191" t="s">
        <v>49</v>
      </c>
      <c r="Q36" s="2" t="s">
        <v>2</v>
      </c>
      <c r="R36" s="5" t="s">
        <v>0</v>
      </c>
      <c r="S36" s="1" t="s">
        <v>1</v>
      </c>
      <c r="T36" s="191" t="s">
        <v>49</v>
      </c>
      <c r="U36" s="6"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2"/>
      <c r="E37" s="7"/>
      <c r="F37" s="25"/>
      <c r="G37" s="1"/>
      <c r="H37" s="2"/>
      <c r="I37" s="30"/>
      <c r="J37" s="5"/>
      <c r="K37" s="1"/>
      <c r="L37" s="2"/>
      <c r="M37" s="7"/>
      <c r="N37" s="25"/>
      <c r="O37" s="1"/>
      <c r="P37" s="2"/>
      <c r="Q37" s="30"/>
      <c r="R37" s="5"/>
      <c r="S37" s="1"/>
      <c r="T37" s="2"/>
      <c r="U37" s="7"/>
      <c r="V37" s="5"/>
      <c r="W37" s="1"/>
      <c r="X37" s="2"/>
      <c r="Y37" s="7"/>
      <c r="Z37" s="5"/>
      <c r="AA37" s="1"/>
      <c r="AB37" s="1"/>
      <c r="AC37" s="220" t="s">
        <v>96</v>
      </c>
      <c r="AD37" s="91">
        <v>1</v>
      </c>
      <c r="FQ37" s="94"/>
      <c r="FR37" s="94"/>
      <c r="FS37" s="94"/>
      <c r="FT37" s="94"/>
      <c r="FU37" s="94"/>
      <c r="FV37" s="94"/>
      <c r="FW37" s="94"/>
      <c r="FX37" s="94"/>
    </row>
    <row r="38" spans="1:180" s="15" customFormat="1" ht="30" customHeight="1" x14ac:dyDescent="0.2">
      <c r="A38" s="92">
        <v>2</v>
      </c>
      <c r="B38" s="11"/>
      <c r="C38" s="12"/>
      <c r="D38" s="10"/>
      <c r="E38" s="14"/>
      <c r="F38" s="26"/>
      <c r="G38" s="12"/>
      <c r="H38" s="10"/>
      <c r="I38" s="31"/>
      <c r="J38" s="11"/>
      <c r="K38" s="12"/>
      <c r="L38" s="10"/>
      <c r="M38" s="14"/>
      <c r="N38" s="26"/>
      <c r="O38" s="12"/>
      <c r="P38" s="10"/>
      <c r="Q38" s="31"/>
      <c r="R38" s="11"/>
      <c r="S38" s="12"/>
      <c r="T38" s="10"/>
      <c r="U38" s="14"/>
      <c r="V38" s="11"/>
      <c r="W38" s="12"/>
      <c r="X38" s="10"/>
      <c r="Y38" s="14"/>
      <c r="Z38" s="11"/>
      <c r="AA38" s="12"/>
      <c r="AB38" s="12"/>
      <c r="AC38" s="14"/>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2"/>
      <c r="E39" s="7"/>
      <c r="F39" s="25"/>
      <c r="G39" s="1"/>
      <c r="H39" s="2"/>
      <c r="I39" s="7"/>
      <c r="J39" s="5"/>
      <c r="K39" s="1"/>
      <c r="L39" s="2"/>
      <c r="M39" s="7"/>
      <c r="N39" s="25"/>
      <c r="O39" s="1"/>
      <c r="P39" s="2"/>
      <c r="Q39" s="30"/>
      <c r="R39" s="5"/>
      <c r="S39" s="1"/>
      <c r="T39" s="2"/>
      <c r="U39" s="7"/>
      <c r="V39" s="5"/>
      <c r="W39" s="1"/>
      <c r="X39" s="2"/>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0"/>
      <c r="E40" s="14"/>
      <c r="F40" s="26"/>
      <c r="G40" s="12"/>
      <c r="H40" s="10"/>
      <c r="I40" s="31"/>
      <c r="J40" s="11"/>
      <c r="K40" s="12"/>
      <c r="L40" s="10"/>
      <c r="M40" s="14"/>
      <c r="N40" s="26"/>
      <c r="O40" s="12"/>
      <c r="P40" s="10"/>
      <c r="Q40" s="31"/>
      <c r="R40" s="11"/>
      <c r="S40" s="12"/>
      <c r="T40" s="10"/>
      <c r="U40" s="14"/>
      <c r="V40" s="11"/>
      <c r="W40" s="12"/>
      <c r="X40" s="10"/>
      <c r="Y40" s="14"/>
      <c r="Z40" s="11"/>
      <c r="AA40" s="12"/>
      <c r="AB40" s="12"/>
      <c r="AC40" s="14"/>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2"/>
      <c r="E41" s="7"/>
      <c r="F41" s="25"/>
      <c r="G41" s="1"/>
      <c r="H41" s="2"/>
      <c r="I41" s="157"/>
      <c r="J41" s="5"/>
      <c r="K41" s="1"/>
      <c r="L41" s="2"/>
      <c r="M41" s="7"/>
      <c r="N41" s="25"/>
      <c r="O41" s="1"/>
      <c r="P41" s="2"/>
      <c r="Q41" s="157"/>
      <c r="R41" s="5"/>
      <c r="S41" s="1"/>
      <c r="T41" s="2"/>
      <c r="U41" s="142"/>
      <c r="V41" s="5"/>
      <c r="W41" s="1"/>
      <c r="X41" s="2"/>
      <c r="Y41" s="7"/>
      <c r="Z41" s="5"/>
      <c r="AA41" s="1"/>
      <c r="AB41" s="1"/>
      <c r="AC41" s="7"/>
      <c r="AD41" s="91">
        <v>5</v>
      </c>
      <c r="FQ41" s="94"/>
      <c r="FR41" s="94"/>
      <c r="FS41" s="94"/>
      <c r="FT41" s="94"/>
      <c r="FU41" s="94"/>
      <c r="FV41" s="94"/>
      <c r="FW41" s="94"/>
      <c r="FX41" s="94"/>
    </row>
    <row r="42" spans="1:180" s="15" customFormat="1" ht="30" customHeight="1" x14ac:dyDescent="0.2">
      <c r="A42" s="92">
        <v>6</v>
      </c>
      <c r="B42" s="11"/>
      <c r="C42" s="12"/>
      <c r="D42" s="10"/>
      <c r="E42" s="14"/>
      <c r="F42" s="26"/>
      <c r="G42" s="12"/>
      <c r="H42" s="10"/>
      <c r="I42" s="31"/>
      <c r="J42" s="11"/>
      <c r="K42" s="12"/>
      <c r="L42" s="10"/>
      <c r="M42" s="14"/>
      <c r="N42" s="26"/>
      <c r="O42" s="12"/>
      <c r="P42" s="10"/>
      <c r="Q42" s="31"/>
      <c r="R42" s="11"/>
      <c r="S42" s="12"/>
      <c r="T42" s="10"/>
      <c r="U42" s="14"/>
      <c r="V42" s="11"/>
      <c r="W42" s="12"/>
      <c r="X42" s="10"/>
      <c r="Y42" s="14"/>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41"/>
      <c r="E43" s="37"/>
      <c r="F43" s="38"/>
      <c r="G43" s="36"/>
      <c r="H43" s="41"/>
      <c r="I43" s="37"/>
      <c r="J43" s="35"/>
      <c r="K43" s="36"/>
      <c r="L43" s="41"/>
      <c r="M43" s="37"/>
      <c r="N43" s="38"/>
      <c r="O43" s="36"/>
      <c r="P43" s="41"/>
      <c r="Q43" s="39"/>
      <c r="R43" s="35"/>
      <c r="S43" s="36"/>
      <c r="T43" s="41"/>
      <c r="U43" s="37"/>
      <c r="V43" s="35"/>
      <c r="W43" s="36"/>
      <c r="X43" s="41"/>
      <c r="Y43" s="37"/>
      <c r="Z43" s="35"/>
      <c r="AA43" s="36"/>
      <c r="AB43" s="36"/>
      <c r="AC43" s="37"/>
      <c r="AD43" s="91" t="s">
        <v>8</v>
      </c>
      <c r="FQ43" s="94"/>
      <c r="FR43" s="94"/>
      <c r="FS43" s="94"/>
      <c r="FT43" s="94"/>
      <c r="FU43" s="94"/>
      <c r="FV43" s="94"/>
      <c r="FW43" s="94"/>
      <c r="FX43" s="94"/>
    </row>
    <row r="44" spans="1:180" ht="15" customHeight="1" thickTop="1" thickBot="1" x14ac:dyDescent="0.25">
      <c r="A44" s="87" t="s">
        <v>9</v>
      </c>
      <c r="B44" s="42">
        <f>SUM(B37:B43)</f>
        <v>0</v>
      </c>
      <c r="C44" s="43">
        <f>SUM(C37:C43)</f>
        <v>0</v>
      </c>
      <c r="D44" s="51"/>
      <c r="E44" s="44"/>
      <c r="F44" s="52">
        <f>SUM(F37:F43)</f>
        <v>0</v>
      </c>
      <c r="G44" s="43">
        <f>SUM(G37:G43)</f>
        <v>0</v>
      </c>
      <c r="H44" s="51"/>
      <c r="I44" s="51"/>
      <c r="J44" s="42">
        <f>SUM(J37:J43)</f>
        <v>0</v>
      </c>
      <c r="K44" s="43">
        <f>SUM(K37:K43)</f>
        <v>0</v>
      </c>
      <c r="L44" s="51"/>
      <c r="M44" s="44"/>
      <c r="N44" s="52">
        <f>SUM(N37:N43)</f>
        <v>0</v>
      </c>
      <c r="O44" s="43">
        <f>SUM(O37:O43)</f>
        <v>0</v>
      </c>
      <c r="P44" s="51"/>
      <c r="Q44" s="51"/>
      <c r="R44" s="42">
        <f>SUM(R37:R43)</f>
        <v>0</v>
      </c>
      <c r="S44" s="43">
        <f>SUM(S37:S43)</f>
        <v>0</v>
      </c>
      <c r="T44" s="51"/>
      <c r="U44" s="44"/>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5" customHeight="1" thickTop="1" x14ac:dyDescent="0.2">
      <c r="A45" s="85" t="s">
        <v>35</v>
      </c>
      <c r="B45" s="16" t="str">
        <f>$B$1</f>
        <v>山梨　太郎</v>
      </c>
      <c r="C45" s="17"/>
      <c r="D45" s="17"/>
      <c r="E45" s="45" t="str">
        <f>E34</f>
        <v>月曜日</v>
      </c>
      <c r="F45" s="46" t="str">
        <f>F34</f>
        <v>甲州　花子</v>
      </c>
      <c r="G45" s="46"/>
      <c r="H45" s="46"/>
      <c r="I45" s="47" t="str">
        <f>I34</f>
        <v>月曜日</v>
      </c>
      <c r="J45" s="277" t="str">
        <f>J34</f>
        <v>笛吹　次郎</v>
      </c>
      <c r="K45" s="278"/>
      <c r="L45" s="278"/>
      <c r="M45" s="279" t="str">
        <f>M34</f>
        <v>火曜日</v>
      </c>
      <c r="N45" s="49" t="str">
        <f>N34</f>
        <v>吉田　三郎</v>
      </c>
      <c r="O45" s="49"/>
      <c r="P45" s="49"/>
      <c r="Q45" s="50" t="str">
        <f>Q34</f>
        <v>火曜日</v>
      </c>
      <c r="R45" s="332" t="str">
        <f>R34</f>
        <v>富士　さくら</v>
      </c>
      <c r="S45" s="280"/>
      <c r="T45" s="280"/>
      <c r="U45" s="335" t="str">
        <f>U34</f>
        <v>水曜日</v>
      </c>
      <c r="V45" s="282" t="str">
        <f>V34</f>
        <v>大月　四郎</v>
      </c>
      <c r="W45" s="283"/>
      <c r="X45" s="283"/>
      <c r="Y45" s="284" t="str">
        <f>Y34</f>
        <v>木曜日</v>
      </c>
      <c r="Z45" s="48"/>
      <c r="AA45"/>
      <c r="AB45"/>
      <c r="AC45" s="28" t="s">
        <v>7</v>
      </c>
      <c r="AD45" s="86"/>
      <c r="FQ45" s="94"/>
      <c r="FR45" s="94"/>
      <c r="FS45" s="94"/>
      <c r="FT45" s="94"/>
      <c r="FU45" s="94"/>
      <c r="FV45" s="94"/>
      <c r="FW45" s="94"/>
      <c r="FX45" s="94"/>
    </row>
    <row r="46" spans="1:180" ht="14.25" customHeight="1" x14ac:dyDescent="0.2">
      <c r="A46" s="86"/>
      <c r="B46" s="21" t="str">
        <f>B35</f>
        <v>山梨中</v>
      </c>
      <c r="C46" s="22"/>
      <c r="D46" s="22"/>
      <c r="E46" s="4" t="e">
        <f>E35+7</f>
        <v>#VALUE!</v>
      </c>
      <c r="F46" s="23" t="str">
        <f>F35</f>
        <v>山梨中</v>
      </c>
      <c r="G46" s="23"/>
      <c r="H46" s="23"/>
      <c r="I46" s="4" t="e">
        <f>I35+7</f>
        <v>#VALUE!</v>
      </c>
      <c r="J46" s="24" t="str">
        <f>J35</f>
        <v>笛吹中</v>
      </c>
      <c r="K46" s="23"/>
      <c r="L46" s="23"/>
      <c r="M46" s="4" t="e">
        <f>M35+7</f>
        <v>#VALUE!</v>
      </c>
      <c r="N46" s="23" t="str">
        <f>N35</f>
        <v>笛吹中</v>
      </c>
      <c r="O46" s="23"/>
      <c r="P46" s="23"/>
      <c r="Q46" s="165" t="e">
        <f>Q35+7</f>
        <v>#VALUE!</v>
      </c>
      <c r="R46" s="256" t="str">
        <f>R35</f>
        <v>富士中</v>
      </c>
      <c r="S46" s="23"/>
      <c r="T46" s="23"/>
      <c r="U46" s="4" t="e">
        <f>U35+7</f>
        <v>#VALUE!</v>
      </c>
      <c r="V46" s="24" t="str">
        <f>V35</f>
        <v>大月中</v>
      </c>
      <c r="W46" s="23"/>
      <c r="X46" s="23"/>
      <c r="Y46" s="4" t="e">
        <f>Y35+7</f>
        <v>#VALUE!</v>
      </c>
      <c r="Z46" s="24" t="str">
        <f>Z2</f>
        <v>○○学校</v>
      </c>
      <c r="AA46" s="23"/>
      <c r="AB46" s="23"/>
      <c r="AC46" s="4">
        <f>AC35+7</f>
        <v>45324</v>
      </c>
      <c r="AD46" s="86"/>
      <c r="FQ46" s="94"/>
      <c r="FR46" s="94"/>
      <c r="FS46" s="94"/>
      <c r="FT46" s="94"/>
      <c r="FU46" s="94"/>
      <c r="FV46" s="94"/>
      <c r="FW46" s="94"/>
      <c r="FX46" s="94"/>
    </row>
    <row r="47" spans="1:180" ht="15" customHeight="1" x14ac:dyDescent="0.2">
      <c r="A47" s="91" t="s">
        <v>10</v>
      </c>
      <c r="B47" s="5" t="s">
        <v>0</v>
      </c>
      <c r="C47" s="1" t="s">
        <v>1</v>
      </c>
      <c r="D47" s="191" t="s">
        <v>49</v>
      </c>
      <c r="E47" s="6" t="s">
        <v>2</v>
      </c>
      <c r="F47" s="25" t="s">
        <v>0</v>
      </c>
      <c r="G47" s="1" t="s">
        <v>1</v>
      </c>
      <c r="H47" s="191" t="s">
        <v>49</v>
      </c>
      <c r="I47" s="2" t="s">
        <v>2</v>
      </c>
      <c r="J47" s="5" t="s">
        <v>0</v>
      </c>
      <c r="K47" s="1" t="s">
        <v>1</v>
      </c>
      <c r="L47" s="191" t="s">
        <v>49</v>
      </c>
      <c r="M47" s="6" t="s">
        <v>2</v>
      </c>
      <c r="N47" s="25" t="s">
        <v>0</v>
      </c>
      <c r="O47" s="1" t="s">
        <v>1</v>
      </c>
      <c r="P47" s="191" t="s">
        <v>49</v>
      </c>
      <c r="Q47" s="2" t="s">
        <v>2</v>
      </c>
      <c r="R47" s="5" t="s">
        <v>0</v>
      </c>
      <c r="S47" s="1" t="s">
        <v>1</v>
      </c>
      <c r="T47" s="191" t="s">
        <v>49</v>
      </c>
      <c r="U47" s="6" t="s">
        <v>2</v>
      </c>
      <c r="V47" s="5" t="s">
        <v>0</v>
      </c>
      <c r="W47" s="1" t="s">
        <v>1</v>
      </c>
      <c r="X47" s="191" t="s">
        <v>49</v>
      </c>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
      <c r="C48" s="1"/>
      <c r="D48" s="2"/>
      <c r="E48" s="7"/>
      <c r="F48" s="25"/>
      <c r="G48" s="1"/>
      <c r="H48" s="2"/>
      <c r="I48" s="30"/>
      <c r="J48" s="5"/>
      <c r="K48" s="1"/>
      <c r="L48" s="2"/>
      <c r="M48" s="7"/>
      <c r="N48" s="25"/>
      <c r="O48" s="1"/>
      <c r="P48" s="2"/>
      <c r="Q48" s="30"/>
      <c r="R48" s="5"/>
      <c r="S48" s="1"/>
      <c r="T48" s="2"/>
      <c r="U48" s="7"/>
      <c r="V48" s="5"/>
      <c r="W48" s="1"/>
      <c r="X48" s="2"/>
      <c r="Y48" s="7"/>
      <c r="Z48" s="5"/>
      <c r="AA48" s="1"/>
      <c r="AB48" s="2"/>
      <c r="AC48" s="7"/>
      <c r="AD48" s="91">
        <v>1</v>
      </c>
      <c r="FQ48" s="94"/>
      <c r="FR48" s="94"/>
      <c r="FS48" s="94"/>
      <c r="FT48" s="94"/>
      <c r="FU48" s="94"/>
      <c r="FV48" s="94"/>
      <c r="FW48" s="94"/>
      <c r="FX48" s="94"/>
    </row>
    <row r="49" spans="1:180" s="15" customFormat="1" ht="30" customHeight="1" x14ac:dyDescent="0.2">
      <c r="A49" s="92">
        <v>2</v>
      </c>
      <c r="B49" s="11"/>
      <c r="C49" s="12"/>
      <c r="D49" s="10"/>
      <c r="E49" s="167"/>
      <c r="F49" s="26"/>
      <c r="G49" s="12"/>
      <c r="H49" s="10"/>
      <c r="I49" s="31"/>
      <c r="J49" s="11"/>
      <c r="K49" s="12"/>
      <c r="L49" s="10"/>
      <c r="M49" s="14"/>
      <c r="N49" s="26"/>
      <c r="O49" s="12"/>
      <c r="P49" s="10"/>
      <c r="Q49" s="31"/>
      <c r="R49" s="11"/>
      <c r="S49" s="12"/>
      <c r="T49" s="10"/>
      <c r="U49" s="14"/>
      <c r="V49" s="11"/>
      <c r="W49" s="12"/>
      <c r="X49" s="10"/>
      <c r="Y49" s="14"/>
      <c r="Z49" s="11"/>
      <c r="AA49" s="12"/>
      <c r="AB49" s="10"/>
      <c r="AC49" s="13"/>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
      <c r="C50" s="1"/>
      <c r="D50" s="2"/>
      <c r="E50" s="7"/>
      <c r="F50" s="25"/>
      <c r="G50" s="1"/>
      <c r="H50" s="2"/>
      <c r="I50" s="7"/>
      <c r="J50" s="5"/>
      <c r="K50" s="1"/>
      <c r="L50" s="2"/>
      <c r="M50" s="7"/>
      <c r="N50" s="25"/>
      <c r="O50" s="1"/>
      <c r="P50" s="2"/>
      <c r="Q50" s="30"/>
      <c r="R50" s="5"/>
      <c r="S50" s="1"/>
      <c r="T50" s="2"/>
      <c r="U50" s="7"/>
      <c r="V50" s="5"/>
      <c r="W50" s="1"/>
      <c r="X50" s="2"/>
      <c r="Y50" s="7"/>
      <c r="Z50" s="5"/>
      <c r="AA50" s="1"/>
      <c r="AB50" s="2"/>
      <c r="AC50" s="7"/>
      <c r="AD50" s="91">
        <v>3</v>
      </c>
      <c r="FQ50" s="94"/>
      <c r="FR50" s="94"/>
      <c r="FS50" s="94"/>
      <c r="FT50" s="94"/>
      <c r="FU50" s="94"/>
      <c r="FV50" s="94"/>
      <c r="FW50" s="94"/>
      <c r="FX50" s="94"/>
    </row>
    <row r="51" spans="1:180" s="15" customFormat="1" ht="30" customHeight="1" x14ac:dyDescent="0.2">
      <c r="A51" s="92">
        <v>4</v>
      </c>
      <c r="B51" s="11"/>
      <c r="C51" s="12"/>
      <c r="D51" s="10"/>
      <c r="E51" s="14"/>
      <c r="F51" s="26"/>
      <c r="G51" s="12"/>
      <c r="H51" s="10"/>
      <c r="I51" s="31"/>
      <c r="J51" s="11"/>
      <c r="K51" s="12"/>
      <c r="L51" s="10"/>
      <c r="M51" s="14"/>
      <c r="N51" s="26"/>
      <c r="O51" s="12"/>
      <c r="P51" s="10"/>
      <c r="Q51" s="31"/>
      <c r="R51" s="11"/>
      <c r="S51" s="12"/>
      <c r="T51" s="10"/>
      <c r="U51" s="14"/>
      <c r="V51" s="11"/>
      <c r="W51" s="12"/>
      <c r="X51" s="10"/>
      <c r="Y51" s="14"/>
      <c r="Z51" s="11"/>
      <c r="AA51" s="12"/>
      <c r="AB51" s="10"/>
      <c r="AC51" s="14"/>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
      <c r="C52" s="1"/>
      <c r="D52" s="2"/>
      <c r="E52" s="7"/>
      <c r="F52" s="25"/>
      <c r="G52" s="1"/>
      <c r="H52" s="2"/>
      <c r="I52" s="157"/>
      <c r="J52" s="5"/>
      <c r="K52" s="1"/>
      <c r="L52" s="2"/>
      <c r="M52" s="7"/>
      <c r="N52" s="25"/>
      <c r="O52" s="1"/>
      <c r="P52" s="2"/>
      <c r="Q52" s="157"/>
      <c r="R52" s="5"/>
      <c r="S52" s="1"/>
      <c r="T52" s="2"/>
      <c r="U52" s="142"/>
      <c r="V52" s="5"/>
      <c r="W52" s="1"/>
      <c r="X52" s="2"/>
      <c r="Y52" s="7"/>
      <c r="Z52" s="5"/>
      <c r="AA52" s="1"/>
      <c r="AB52" s="2"/>
      <c r="AC52" s="6"/>
      <c r="AD52" s="91">
        <v>5</v>
      </c>
      <c r="FQ52" s="94"/>
      <c r="FR52" s="94"/>
      <c r="FS52" s="94"/>
      <c r="FT52" s="94"/>
      <c r="FU52" s="94"/>
      <c r="FV52" s="94"/>
      <c r="FW52" s="94"/>
      <c r="FX52" s="94"/>
    </row>
    <row r="53" spans="1:180" s="15" customFormat="1" ht="30" customHeight="1" x14ac:dyDescent="0.2">
      <c r="A53" s="92">
        <v>6</v>
      </c>
      <c r="B53" s="11"/>
      <c r="C53" s="12"/>
      <c r="D53" s="10"/>
      <c r="E53" s="14"/>
      <c r="F53" s="26"/>
      <c r="G53" s="12"/>
      <c r="H53" s="10"/>
      <c r="I53" s="31"/>
      <c r="J53" s="11"/>
      <c r="K53" s="12"/>
      <c r="L53" s="10"/>
      <c r="M53" s="14"/>
      <c r="N53" s="26"/>
      <c r="O53" s="12"/>
      <c r="P53" s="10"/>
      <c r="Q53" s="31"/>
      <c r="R53" s="11"/>
      <c r="S53" s="12"/>
      <c r="T53" s="10"/>
      <c r="U53" s="14"/>
      <c r="V53" s="11"/>
      <c r="W53" s="12"/>
      <c r="X53" s="10"/>
      <c r="Y53" s="14"/>
      <c r="Z53" s="11"/>
      <c r="AA53" s="12"/>
      <c r="AB53" s="10"/>
      <c r="AC53" s="166"/>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35"/>
      <c r="C54" s="36"/>
      <c r="D54" s="41"/>
      <c r="E54" s="37"/>
      <c r="F54" s="38"/>
      <c r="G54" s="36"/>
      <c r="H54" s="41"/>
      <c r="I54" s="37"/>
      <c r="J54" s="35"/>
      <c r="K54" s="36"/>
      <c r="L54" s="41"/>
      <c r="M54" s="37"/>
      <c r="N54" s="38"/>
      <c r="O54" s="36"/>
      <c r="P54" s="41"/>
      <c r="Q54" s="39"/>
      <c r="R54" s="35"/>
      <c r="S54" s="36"/>
      <c r="T54" s="41"/>
      <c r="U54" s="37"/>
      <c r="V54" s="35"/>
      <c r="W54" s="36"/>
      <c r="X54" s="41"/>
      <c r="Y54" s="37"/>
      <c r="Z54" s="35"/>
      <c r="AA54" s="36"/>
      <c r="AB54" s="41"/>
      <c r="AC54" s="40"/>
      <c r="AD54" s="91" t="s">
        <v>8</v>
      </c>
      <c r="FQ54" s="94"/>
      <c r="FR54" s="94"/>
      <c r="FS54" s="94"/>
      <c r="FT54" s="94"/>
      <c r="FU54" s="94"/>
      <c r="FV54" s="94"/>
      <c r="FW54" s="94"/>
      <c r="FX54" s="94"/>
    </row>
    <row r="55" spans="1:180" ht="13.5" customHeight="1" thickTop="1" thickBot="1" x14ac:dyDescent="0.25">
      <c r="A55" s="87" t="s">
        <v>9</v>
      </c>
      <c r="B55" s="42">
        <f>SUM(B48:B54)</f>
        <v>0</v>
      </c>
      <c r="C55" s="43">
        <f>SUM(C48:C54)</f>
        <v>0</v>
      </c>
      <c r="D55" s="51"/>
      <c r="E55" s="44"/>
      <c r="F55" s="52">
        <f>SUM(F48:F54)</f>
        <v>0</v>
      </c>
      <c r="G55" s="43">
        <f>SUM(G48:G54)</f>
        <v>0</v>
      </c>
      <c r="H55" s="51"/>
      <c r="I55" s="51"/>
      <c r="J55" s="42">
        <f>SUM(J48:J54)</f>
        <v>0</v>
      </c>
      <c r="K55" s="43">
        <f>SUM(K48:K54)</f>
        <v>0</v>
      </c>
      <c r="L55" s="51"/>
      <c r="M55" s="44"/>
      <c r="N55" s="52">
        <f>SUM(N48:N54)</f>
        <v>0</v>
      </c>
      <c r="O55" s="43">
        <f>SUM(O48:O54)</f>
        <v>0</v>
      </c>
      <c r="P55" s="51"/>
      <c r="Q55" s="51"/>
      <c r="R55" s="42">
        <f>SUM(R48:R54)</f>
        <v>0</v>
      </c>
      <c r="S55" s="43">
        <f>SUM(S48:S54)</f>
        <v>0</v>
      </c>
      <c r="T55" s="51"/>
      <c r="U55" s="44"/>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4.25" customHeight="1" thickTop="1" x14ac:dyDescent="0.2">
      <c r="A56" s="85" t="s">
        <v>36</v>
      </c>
      <c r="B56" s="16" t="str">
        <f>$B$1</f>
        <v>山梨　太郎</v>
      </c>
      <c r="C56" s="17"/>
      <c r="D56" s="17"/>
      <c r="E56" s="45" t="str">
        <f>E45</f>
        <v>月曜日</v>
      </c>
      <c r="F56" s="46" t="str">
        <f>F45</f>
        <v>甲州　花子</v>
      </c>
      <c r="G56" s="46"/>
      <c r="H56" s="46"/>
      <c r="I56" s="47" t="str">
        <f>I45</f>
        <v>月曜日</v>
      </c>
      <c r="J56" s="277" t="str">
        <f>J45</f>
        <v>笛吹　次郎</v>
      </c>
      <c r="K56" s="278"/>
      <c r="L56" s="278"/>
      <c r="M56" s="279" t="str">
        <f>M45</f>
        <v>火曜日</v>
      </c>
      <c r="N56" s="49" t="str">
        <f>N45</f>
        <v>吉田　三郎</v>
      </c>
      <c r="O56" s="49"/>
      <c r="P56" s="49"/>
      <c r="Q56" s="50" t="str">
        <f>Q45</f>
        <v>火曜日</v>
      </c>
      <c r="R56" s="332" t="str">
        <f>R45</f>
        <v>富士　さくら</v>
      </c>
      <c r="S56" s="280"/>
      <c r="T56" s="280"/>
      <c r="U56" s="335" t="str">
        <f>U45</f>
        <v>水曜日</v>
      </c>
      <c r="V56" s="282" t="str">
        <f>V45</f>
        <v>大月　四郎</v>
      </c>
      <c r="W56" s="283"/>
      <c r="X56" s="283"/>
      <c r="Y56" s="284" t="str">
        <f>Y45</f>
        <v>木曜日</v>
      </c>
      <c r="Z56" s="68"/>
      <c r="AA56" s="69"/>
      <c r="AB56" s="69"/>
      <c r="AC56" s="3" t="s">
        <v>7</v>
      </c>
      <c r="AD56" s="85"/>
      <c r="FQ56" s="94"/>
      <c r="FR56" s="94"/>
      <c r="FS56" s="94"/>
      <c r="FT56" s="94"/>
      <c r="FU56" s="94"/>
      <c r="FV56" s="94"/>
      <c r="FW56" s="94"/>
      <c r="FX56" s="94"/>
    </row>
    <row r="57" spans="1:180" ht="14.25" customHeight="1" x14ac:dyDescent="0.2">
      <c r="A57" s="86"/>
      <c r="B57" s="21" t="str">
        <f>B46</f>
        <v>山梨中</v>
      </c>
      <c r="C57" s="22"/>
      <c r="D57" s="22"/>
      <c r="E57" s="4" t="e">
        <f>E46+7</f>
        <v>#VALUE!</v>
      </c>
      <c r="F57" s="23" t="str">
        <f>F46</f>
        <v>山梨中</v>
      </c>
      <c r="G57" s="23"/>
      <c r="H57" s="23"/>
      <c r="I57" s="4" t="e">
        <f>I46+7</f>
        <v>#VALUE!</v>
      </c>
      <c r="J57" s="24" t="str">
        <f>J46</f>
        <v>笛吹中</v>
      </c>
      <c r="K57" s="23"/>
      <c r="L57" s="23"/>
      <c r="M57" s="4" t="e">
        <f>M46+7</f>
        <v>#VALUE!</v>
      </c>
      <c r="N57" s="23" t="str">
        <f>N46</f>
        <v>笛吹中</v>
      </c>
      <c r="O57" s="23"/>
      <c r="P57" s="23"/>
      <c r="Q57" s="165" t="e">
        <f>Q46+7</f>
        <v>#VALUE!</v>
      </c>
      <c r="R57" s="256" t="str">
        <f>R46</f>
        <v>富士中</v>
      </c>
      <c r="S57" s="23"/>
      <c r="T57" s="23"/>
      <c r="U57" s="4" t="e">
        <f>U46+7</f>
        <v>#VALUE!</v>
      </c>
      <c r="V57" s="24" t="str">
        <f>V46</f>
        <v>大月中</v>
      </c>
      <c r="W57" s="23"/>
      <c r="X57" s="23"/>
      <c r="Y57" s="4" t="e">
        <f>Y46+7</f>
        <v>#VALUE!</v>
      </c>
      <c r="Z57" s="24" t="str">
        <f>Z2</f>
        <v>○○学校</v>
      </c>
      <c r="AA57" s="23"/>
      <c r="AB57" s="23"/>
      <c r="AC57" s="4">
        <f>AC46+7</f>
        <v>45331</v>
      </c>
      <c r="AD57" s="86"/>
      <c r="FQ57" s="94"/>
      <c r="FR57" s="94"/>
      <c r="FS57" s="94"/>
      <c r="FT57" s="94"/>
      <c r="FU57" s="94"/>
      <c r="FV57" s="94"/>
      <c r="FW57" s="94"/>
      <c r="FX57" s="94"/>
    </row>
    <row r="58" spans="1:180" ht="14.25" customHeight="1" x14ac:dyDescent="0.2">
      <c r="A58" s="91" t="s">
        <v>10</v>
      </c>
      <c r="B58" s="5" t="s">
        <v>0</v>
      </c>
      <c r="C58" s="1" t="s">
        <v>1</v>
      </c>
      <c r="D58" s="191" t="s">
        <v>49</v>
      </c>
      <c r="E58" s="6" t="s">
        <v>2</v>
      </c>
      <c r="F58" s="25" t="s">
        <v>0</v>
      </c>
      <c r="G58" s="1" t="s">
        <v>1</v>
      </c>
      <c r="H58" s="191" t="s">
        <v>49</v>
      </c>
      <c r="I58" s="2" t="s">
        <v>2</v>
      </c>
      <c r="J58" s="5" t="s">
        <v>0</v>
      </c>
      <c r="K58" s="1" t="s">
        <v>1</v>
      </c>
      <c r="L58" s="191" t="s">
        <v>49</v>
      </c>
      <c r="M58" s="6" t="s">
        <v>2</v>
      </c>
      <c r="N58" s="25" t="s">
        <v>0</v>
      </c>
      <c r="O58" s="1" t="s">
        <v>1</v>
      </c>
      <c r="P58" s="191" t="s">
        <v>49</v>
      </c>
      <c r="Q58" s="2" t="s">
        <v>2</v>
      </c>
      <c r="R58" s="5" t="s">
        <v>0</v>
      </c>
      <c r="S58" s="1" t="s">
        <v>1</v>
      </c>
      <c r="T58" s="191" t="s">
        <v>49</v>
      </c>
      <c r="U58" s="6" t="s">
        <v>2</v>
      </c>
      <c r="V58" s="5" t="s">
        <v>0</v>
      </c>
      <c r="W58" s="1" t="s">
        <v>1</v>
      </c>
      <c r="X58" s="191" t="s">
        <v>49</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
      <c r="C59" s="1"/>
      <c r="D59" s="2"/>
      <c r="E59" s="7"/>
      <c r="F59" s="5"/>
      <c r="G59" s="1"/>
      <c r="H59" s="2"/>
      <c r="I59" s="7"/>
      <c r="J59" s="5"/>
      <c r="K59" s="1"/>
      <c r="L59" s="2"/>
      <c r="M59" s="7"/>
      <c r="N59" s="5"/>
      <c r="O59" s="1"/>
      <c r="P59" s="2"/>
      <c r="Q59" s="261"/>
      <c r="R59" s="5"/>
      <c r="S59" s="1"/>
      <c r="T59" s="2"/>
      <c r="U59" s="7"/>
      <c r="V59" s="5"/>
      <c r="W59" s="1"/>
      <c r="X59" s="2"/>
      <c r="Y59" s="7"/>
      <c r="Z59" s="5"/>
      <c r="AA59" s="1"/>
      <c r="AB59" s="2"/>
      <c r="AC59" s="228"/>
      <c r="AD59" s="91">
        <v>1</v>
      </c>
      <c r="FQ59" s="94"/>
      <c r="FR59" s="94"/>
      <c r="FS59" s="94"/>
      <c r="FT59" s="94"/>
      <c r="FU59" s="94"/>
      <c r="FV59" s="94"/>
      <c r="FW59" s="94"/>
      <c r="FX59" s="94"/>
    </row>
    <row r="60" spans="1:180" s="15" customFormat="1" ht="30" customHeight="1" x14ac:dyDescent="0.2">
      <c r="A60" s="92">
        <v>2</v>
      </c>
      <c r="B60" s="11"/>
      <c r="C60" s="12"/>
      <c r="D60" s="10"/>
      <c r="E60" s="14"/>
      <c r="F60" s="11"/>
      <c r="G60" s="12"/>
      <c r="H60" s="10"/>
      <c r="I60" s="14"/>
      <c r="J60" s="11"/>
      <c r="K60" s="12"/>
      <c r="L60" s="10"/>
      <c r="M60" s="14"/>
      <c r="N60" s="11"/>
      <c r="O60" s="12"/>
      <c r="P60" s="10"/>
      <c r="Q60" s="31"/>
      <c r="R60" s="11"/>
      <c r="S60" s="12"/>
      <c r="T60" s="10"/>
      <c r="U60" s="14"/>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
      <c r="C61" s="1"/>
      <c r="D61" s="2"/>
      <c r="E61" s="7"/>
      <c r="F61" s="5"/>
      <c r="G61" s="1"/>
      <c r="H61" s="2"/>
      <c r="I61" s="7"/>
      <c r="J61" s="5"/>
      <c r="K61" s="1"/>
      <c r="L61" s="2"/>
      <c r="M61" s="7"/>
      <c r="N61" s="5"/>
      <c r="O61" s="1"/>
      <c r="P61" s="2"/>
      <c r="Q61" s="30"/>
      <c r="R61" s="5"/>
      <c r="S61" s="1"/>
      <c r="T61" s="2"/>
      <c r="U61" s="7"/>
      <c r="V61" s="5"/>
      <c r="W61" s="1"/>
      <c r="X61" s="2"/>
      <c r="Y61" s="7"/>
      <c r="Z61" s="5"/>
      <c r="AA61" s="1"/>
      <c r="AB61" s="2"/>
      <c r="AC61" s="7"/>
      <c r="AD61" s="91">
        <v>3</v>
      </c>
      <c r="FQ61" s="94"/>
      <c r="FR61" s="94"/>
      <c r="FS61" s="94"/>
      <c r="FT61" s="94"/>
      <c r="FU61" s="94"/>
      <c r="FV61" s="94"/>
      <c r="FW61" s="94"/>
      <c r="FX61" s="94"/>
    </row>
    <row r="62" spans="1:180" s="15" customFormat="1" ht="30" customHeight="1" x14ac:dyDescent="0.2">
      <c r="A62" s="92">
        <v>4</v>
      </c>
      <c r="B62" s="11"/>
      <c r="C62" s="12"/>
      <c r="D62" s="10"/>
      <c r="E62" s="164"/>
      <c r="F62" s="11"/>
      <c r="G62" s="12"/>
      <c r="H62" s="10"/>
      <c r="I62" s="14"/>
      <c r="J62" s="11"/>
      <c r="K62" s="12"/>
      <c r="L62" s="10"/>
      <c r="M62" s="14"/>
      <c r="N62" s="11"/>
      <c r="O62" s="12"/>
      <c r="P62" s="10"/>
      <c r="Q62" s="31"/>
      <c r="R62" s="11"/>
      <c r="S62" s="12"/>
      <c r="T62" s="10"/>
      <c r="U62" s="14"/>
      <c r="V62" s="11"/>
      <c r="W62" s="12"/>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
      <c r="C63" s="1"/>
      <c r="D63" s="2"/>
      <c r="E63" s="7"/>
      <c r="F63" s="5"/>
      <c r="G63" s="1"/>
      <c r="H63" s="2"/>
      <c r="I63" s="7"/>
      <c r="J63" s="5"/>
      <c r="K63" s="1"/>
      <c r="L63" s="2"/>
      <c r="M63" s="7"/>
      <c r="N63" s="5"/>
      <c r="O63" s="1"/>
      <c r="P63" s="2"/>
      <c r="Q63" s="157"/>
      <c r="R63" s="5"/>
      <c r="S63" s="1"/>
      <c r="T63" s="2"/>
      <c r="U63" s="7"/>
      <c r="V63" s="5"/>
      <c r="W63" s="1"/>
      <c r="X63" s="2"/>
      <c r="Y63" s="7"/>
      <c r="Z63" s="5"/>
      <c r="AA63" s="1"/>
      <c r="AB63" s="2"/>
      <c r="AC63" s="7"/>
      <c r="AD63" s="91">
        <v>5</v>
      </c>
      <c r="FQ63" s="94"/>
      <c r="FR63" s="94"/>
      <c r="FS63" s="94"/>
      <c r="FT63" s="94"/>
      <c r="FU63" s="94"/>
      <c r="FV63" s="94"/>
      <c r="FW63" s="94"/>
      <c r="FX63" s="94"/>
    </row>
    <row r="64" spans="1:180" s="15" customFormat="1" ht="30" customHeight="1" x14ac:dyDescent="0.2">
      <c r="A64" s="92">
        <v>6</v>
      </c>
      <c r="B64" s="11"/>
      <c r="C64" s="12"/>
      <c r="D64" s="10"/>
      <c r="E64" s="14"/>
      <c r="F64" s="11"/>
      <c r="G64" s="12"/>
      <c r="H64" s="10"/>
      <c r="I64" s="13"/>
      <c r="J64" s="11"/>
      <c r="K64" s="12"/>
      <c r="L64" s="10"/>
      <c r="M64" s="14"/>
      <c r="N64" s="11"/>
      <c r="O64" s="12"/>
      <c r="P64" s="10"/>
      <c r="Q64" s="31"/>
      <c r="R64" s="11"/>
      <c r="S64" s="12"/>
      <c r="T64" s="10"/>
      <c r="U64" s="13"/>
      <c r="V64" s="11"/>
      <c r="W64" s="12"/>
      <c r="X64" s="10"/>
      <c r="Y64" s="14"/>
      <c r="Z64" s="11"/>
      <c r="AA64" s="12"/>
      <c r="AB64" s="10"/>
      <c r="AC64" s="166"/>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35"/>
      <c r="C65" s="36"/>
      <c r="D65" s="41"/>
      <c r="E65" s="37"/>
      <c r="F65" s="35"/>
      <c r="G65" s="36"/>
      <c r="H65" s="41"/>
      <c r="I65" s="37"/>
      <c r="J65" s="35"/>
      <c r="K65" s="36"/>
      <c r="L65" s="41"/>
      <c r="M65" s="37"/>
      <c r="N65" s="35"/>
      <c r="O65" s="36"/>
      <c r="P65" s="41"/>
      <c r="Q65" s="39"/>
      <c r="R65" s="35"/>
      <c r="S65" s="36"/>
      <c r="T65" s="41"/>
      <c r="U65" s="37"/>
      <c r="V65" s="35"/>
      <c r="W65" s="36"/>
      <c r="X65" s="41"/>
      <c r="Y65" s="37"/>
      <c r="Z65" s="35"/>
      <c r="AA65" s="36"/>
      <c r="AB65" s="41"/>
      <c r="AC65" s="37"/>
      <c r="AD65" s="91" t="s">
        <v>8</v>
      </c>
      <c r="FQ65" s="94"/>
      <c r="FR65" s="94"/>
      <c r="FS65" s="94"/>
      <c r="FT65" s="94"/>
      <c r="FU65" s="94"/>
      <c r="FV65" s="94"/>
      <c r="FW65" s="94"/>
      <c r="FX65" s="94"/>
    </row>
    <row r="66" spans="1:180" ht="1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42">
        <f>SUM(R59:R65)</f>
        <v>0</v>
      </c>
      <c r="S66" s="43">
        <f>SUM(S59:S65)</f>
        <v>0</v>
      </c>
      <c r="T66" s="51"/>
      <c r="U66" s="44"/>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37</v>
      </c>
      <c r="B67" s="16" t="str">
        <f>$B$1</f>
        <v>山梨　太郎</v>
      </c>
      <c r="C67" s="17"/>
      <c r="D67" s="17"/>
      <c r="E67" s="45" t="str">
        <f>E56</f>
        <v>月曜日</v>
      </c>
      <c r="F67" s="46" t="str">
        <f>F56</f>
        <v>甲州　花子</v>
      </c>
      <c r="G67" s="46"/>
      <c r="H67" s="46"/>
      <c r="I67" s="47" t="str">
        <f>I56</f>
        <v>月曜日</v>
      </c>
      <c r="J67" s="277" t="str">
        <f>J56</f>
        <v>笛吹　次郎</v>
      </c>
      <c r="K67" s="278"/>
      <c r="L67" s="278"/>
      <c r="M67" s="279" t="str">
        <f>M56</f>
        <v>火曜日</v>
      </c>
      <c r="N67" s="49" t="str">
        <f>N56</f>
        <v>吉田　三郎</v>
      </c>
      <c r="O67" s="49"/>
      <c r="P67" s="49"/>
      <c r="Q67" s="50" t="str">
        <f>Q56</f>
        <v>火曜日</v>
      </c>
      <c r="R67" s="332" t="str">
        <f>R56</f>
        <v>富士　さくら</v>
      </c>
      <c r="S67" s="280"/>
      <c r="T67" s="280"/>
      <c r="U67" s="335" t="str">
        <f>U56</f>
        <v>水曜日</v>
      </c>
      <c r="V67" s="282" t="str">
        <f>V56</f>
        <v>大月　四郎</v>
      </c>
      <c r="W67" s="283"/>
      <c r="X67" s="283"/>
      <c r="Y67" s="284" t="str">
        <f>Y56</f>
        <v>木曜日</v>
      </c>
      <c r="Z67" s="141"/>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t="e">
        <f>E57+7</f>
        <v>#VALUE!</v>
      </c>
      <c r="F68" s="23" t="str">
        <f>F57</f>
        <v>山梨中</v>
      </c>
      <c r="G68" s="23"/>
      <c r="H68" s="23"/>
      <c r="I68" s="4" t="e">
        <f>I57+7</f>
        <v>#VALUE!</v>
      </c>
      <c r="J68" s="24" t="str">
        <f>J57</f>
        <v>笛吹中</v>
      </c>
      <c r="K68" s="23"/>
      <c r="L68" s="23"/>
      <c r="M68" s="4" t="e">
        <f>M57+7</f>
        <v>#VALUE!</v>
      </c>
      <c r="N68" s="23" t="str">
        <f>N57</f>
        <v>笛吹中</v>
      </c>
      <c r="O68" s="23"/>
      <c r="P68" s="23"/>
      <c r="Q68" s="165" t="e">
        <f>Q57+7</f>
        <v>#VALUE!</v>
      </c>
      <c r="R68" s="256" t="str">
        <f>R57</f>
        <v>富士中</v>
      </c>
      <c r="S68" s="23"/>
      <c r="T68" s="23"/>
      <c r="U68" s="4" t="e">
        <f>U57+7</f>
        <v>#VALUE!</v>
      </c>
      <c r="V68" s="24" t="str">
        <f>V57</f>
        <v>大月中</v>
      </c>
      <c r="W68" s="23"/>
      <c r="X68" s="23"/>
      <c r="Y68" s="4" t="e">
        <f>Y57+7</f>
        <v>#VALUE!</v>
      </c>
      <c r="Z68" s="24" t="str">
        <f>Z2</f>
        <v>○○学校</v>
      </c>
      <c r="AA68" s="23"/>
      <c r="AB68" s="23"/>
      <c r="AC68" s="4">
        <f>AC57+7</f>
        <v>45338</v>
      </c>
      <c r="AD68" s="86"/>
      <c r="FQ68" s="94"/>
      <c r="FR68" s="94"/>
      <c r="FS68" s="94"/>
      <c r="FT68" s="94"/>
      <c r="FU68" s="94"/>
      <c r="FV68" s="94"/>
      <c r="FW68" s="94"/>
      <c r="FX68" s="94"/>
    </row>
    <row r="69" spans="1:180" ht="15" customHeight="1" x14ac:dyDescent="0.2">
      <c r="A69" s="91" t="s">
        <v>10</v>
      </c>
      <c r="B69" s="5" t="s">
        <v>0</v>
      </c>
      <c r="C69" s="1" t="s">
        <v>1</v>
      </c>
      <c r="D69" s="191" t="s">
        <v>49</v>
      </c>
      <c r="E69" s="6"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191" t="s">
        <v>49</v>
      </c>
      <c r="U69" s="6"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228"/>
      <c r="F70" s="25"/>
      <c r="G70" s="1"/>
      <c r="H70" s="2"/>
      <c r="I70" s="30"/>
      <c r="J70" s="5"/>
      <c r="K70" s="1"/>
      <c r="L70" s="2"/>
      <c r="M70" s="7"/>
      <c r="N70" s="25"/>
      <c r="O70" s="1"/>
      <c r="P70" s="2"/>
      <c r="Q70" s="30"/>
      <c r="R70" s="5"/>
      <c r="S70" s="1"/>
      <c r="T70" s="2"/>
      <c r="U70" s="7"/>
      <c r="V70" s="5"/>
      <c r="W70" s="1"/>
      <c r="X70" s="2"/>
      <c r="Y70" s="7"/>
      <c r="Z70" s="5"/>
      <c r="AA70" s="1"/>
      <c r="AB70" s="2"/>
      <c r="AC70" s="7"/>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0"/>
      <c r="U71" s="14"/>
      <c r="V71" s="11"/>
      <c r="W71" s="12"/>
      <c r="X71" s="10"/>
      <c r="Y71" s="14"/>
      <c r="Z71" s="11"/>
      <c r="AA71" s="12"/>
      <c r="AB71" s="10"/>
      <c r="AC71" s="13"/>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30"/>
      <c r="R72" s="5"/>
      <c r="S72" s="1"/>
      <c r="T72" s="2"/>
      <c r="U72" s="7"/>
      <c r="V72" s="5"/>
      <c r="W72" s="1"/>
      <c r="X72" s="2"/>
      <c r="Y72" s="7"/>
      <c r="Z72" s="5"/>
      <c r="AA72" s="1"/>
      <c r="AB72" s="2"/>
      <c r="AC72" s="7"/>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0"/>
      <c r="U73" s="14"/>
      <c r="V73" s="11"/>
      <c r="W73" s="12"/>
      <c r="X73" s="10"/>
      <c r="Y73" s="14"/>
      <c r="Z73" s="11"/>
      <c r="AA73" s="12"/>
      <c r="AB73" s="10"/>
      <c r="AC73" s="14"/>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157"/>
      <c r="J74" s="5"/>
      <c r="K74" s="1"/>
      <c r="L74" s="2"/>
      <c r="M74" s="7"/>
      <c r="N74" s="25"/>
      <c r="O74" s="1"/>
      <c r="P74" s="2"/>
      <c r="Q74" s="30"/>
      <c r="R74" s="5"/>
      <c r="S74" s="1"/>
      <c r="T74" s="2"/>
      <c r="U74" s="142"/>
      <c r="V74" s="5"/>
      <c r="W74" s="1"/>
      <c r="X74" s="2"/>
      <c r="Y74" s="7"/>
      <c r="Z74" s="5"/>
      <c r="AA74" s="1"/>
      <c r="AB74" s="2"/>
      <c r="AC74" s="6"/>
      <c r="AD74" s="91">
        <v>5</v>
      </c>
      <c r="FQ74" s="94"/>
      <c r="FR74" s="94"/>
      <c r="FS74" s="94"/>
      <c r="FT74" s="94"/>
      <c r="FU74" s="94"/>
      <c r="FV74" s="94"/>
      <c r="FW74" s="94"/>
      <c r="FX74" s="94"/>
    </row>
    <row r="75" spans="1:180" s="15" customFormat="1" ht="30" customHeight="1" x14ac:dyDescent="0.2">
      <c r="A75" s="92">
        <v>6</v>
      </c>
      <c r="B75" s="11"/>
      <c r="C75" s="12"/>
      <c r="D75" s="10"/>
      <c r="E75" s="14"/>
      <c r="F75" s="26"/>
      <c r="G75" s="12"/>
      <c r="H75" s="10"/>
      <c r="I75" s="31"/>
      <c r="J75" s="11"/>
      <c r="K75" s="12"/>
      <c r="L75" s="10"/>
      <c r="M75" s="14"/>
      <c r="N75" s="26"/>
      <c r="O75" s="12"/>
      <c r="P75" s="10"/>
      <c r="Q75" s="10"/>
      <c r="R75" s="11"/>
      <c r="S75" s="12"/>
      <c r="T75" s="10"/>
      <c r="U75" s="14"/>
      <c r="V75" s="11"/>
      <c r="W75" s="12"/>
      <c r="X75" s="10"/>
      <c r="Y75" s="14"/>
      <c r="Z75" s="11"/>
      <c r="AA75" s="12"/>
      <c r="AB75" s="10"/>
      <c r="AC75" s="166"/>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9"/>
      <c r="R76" s="35"/>
      <c r="S76" s="36"/>
      <c r="T76" s="41"/>
      <c r="U76" s="37"/>
      <c r="V76" s="35"/>
      <c r="W76" s="36"/>
      <c r="X76" s="41"/>
      <c r="Y76" s="37"/>
      <c r="Z76" s="35"/>
      <c r="AA76" s="36"/>
      <c r="AB76" s="41"/>
      <c r="AC76" s="40"/>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124"/>
      <c r="F77" s="52">
        <f>SUM(F70:F76)</f>
        <v>0</v>
      </c>
      <c r="G77" s="43">
        <f>SUM(G70:G76)</f>
        <v>0</v>
      </c>
      <c r="H77" s="51"/>
      <c r="I77" s="51"/>
      <c r="J77" s="42">
        <f>SUM(J70:J76)</f>
        <v>0</v>
      </c>
      <c r="K77" s="43">
        <f>SUM(K70:K76)</f>
        <v>0</v>
      </c>
      <c r="L77" s="51"/>
      <c r="M77" s="44"/>
      <c r="N77" s="52">
        <f>SUM(N70:N76)</f>
        <v>0</v>
      </c>
      <c r="O77" s="43">
        <f>SUM(O70:O76)</f>
        <v>0</v>
      </c>
      <c r="P77" s="51"/>
      <c r="Q77" s="51"/>
      <c r="R77" s="42">
        <f>SUM(R70:R76)</f>
        <v>0</v>
      </c>
      <c r="S77" s="43">
        <f>SUM(S70:S76)</f>
        <v>0</v>
      </c>
      <c r="T77" s="51"/>
      <c r="U77" s="44"/>
      <c r="V77" s="4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38</v>
      </c>
      <c r="B78" s="16" t="str">
        <f>$B$1</f>
        <v>山梨　太郎</v>
      </c>
      <c r="C78" s="17"/>
      <c r="D78" s="17"/>
      <c r="E78" s="45" t="str">
        <f>E67</f>
        <v>月曜日</v>
      </c>
      <c r="F78" s="46" t="str">
        <f>F67</f>
        <v>甲州　花子</v>
      </c>
      <c r="G78" s="46"/>
      <c r="H78" s="46"/>
      <c r="I78" s="47" t="str">
        <f>I67</f>
        <v>月曜日</v>
      </c>
      <c r="J78" s="277" t="str">
        <f>J67</f>
        <v>笛吹　次郎</v>
      </c>
      <c r="K78" s="278"/>
      <c r="L78" s="278"/>
      <c r="M78" s="279" t="str">
        <f>M67</f>
        <v>火曜日</v>
      </c>
      <c r="N78" s="49" t="str">
        <f>N67</f>
        <v>吉田　三郎</v>
      </c>
      <c r="O78" s="49"/>
      <c r="P78" s="49"/>
      <c r="Q78" s="50" t="str">
        <f>Q67</f>
        <v>火曜日</v>
      </c>
      <c r="R78" s="332" t="str">
        <f>R67</f>
        <v>富士　さくら</v>
      </c>
      <c r="S78" s="280"/>
      <c r="T78" s="280"/>
      <c r="U78" s="335" t="str">
        <f>U67</f>
        <v>水曜日</v>
      </c>
      <c r="V78" s="282" t="str">
        <f>V67</f>
        <v>大月　四郎</v>
      </c>
      <c r="W78" s="283"/>
      <c r="X78" s="283"/>
      <c r="Y78" s="284" t="str">
        <f>Y67</f>
        <v>木曜日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t="e">
        <f>E68+7</f>
        <v>#VALUE!</v>
      </c>
      <c r="F79" s="23" t="str">
        <f>F68</f>
        <v>山梨中</v>
      </c>
      <c r="G79" s="23"/>
      <c r="H79" s="23"/>
      <c r="I79" s="4" t="e">
        <f>I68+7</f>
        <v>#VALUE!</v>
      </c>
      <c r="J79" s="24" t="str">
        <f>J68</f>
        <v>笛吹中</v>
      </c>
      <c r="K79" s="23"/>
      <c r="L79" s="23"/>
      <c r="M79" s="4" t="e">
        <f>M68+7</f>
        <v>#VALUE!</v>
      </c>
      <c r="N79" s="23" t="str">
        <f>N68</f>
        <v>笛吹中</v>
      </c>
      <c r="O79" s="23"/>
      <c r="P79" s="23"/>
      <c r="Q79" s="165" t="e">
        <f>Q68+7</f>
        <v>#VALUE!</v>
      </c>
      <c r="R79" s="256" t="str">
        <f>R68</f>
        <v>富士中</v>
      </c>
      <c r="S79" s="23"/>
      <c r="T79" s="23"/>
      <c r="U79" s="4" t="e">
        <f>U68+7</f>
        <v>#VALUE!</v>
      </c>
      <c r="V79" s="24" t="str">
        <f>V68</f>
        <v>大月中</v>
      </c>
      <c r="W79" s="23"/>
      <c r="X79" s="23"/>
      <c r="Y79" s="4" t="e">
        <f>Y68+7</f>
        <v>#VALUE!</v>
      </c>
      <c r="Z79" s="24" t="str">
        <f>Z2</f>
        <v>○○学校</v>
      </c>
      <c r="AA79" s="23"/>
      <c r="AB79" s="23"/>
      <c r="AC79" s="4">
        <f>AC68+7</f>
        <v>45345</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49</v>
      </c>
      <c r="I80" s="2" t="s">
        <v>2</v>
      </c>
      <c r="J80" s="5" t="s">
        <v>0</v>
      </c>
      <c r="K80" s="1" t="s">
        <v>1</v>
      </c>
      <c r="L80" s="191"/>
      <c r="M80" s="6" t="s">
        <v>2</v>
      </c>
      <c r="N80" s="25" t="s">
        <v>0</v>
      </c>
      <c r="O80" s="1" t="s">
        <v>1</v>
      </c>
      <c r="P80" s="191" t="s">
        <v>49</v>
      </c>
      <c r="Q80" s="2" t="s">
        <v>2</v>
      </c>
      <c r="R80" s="5" t="s">
        <v>0</v>
      </c>
      <c r="S80" s="1" t="s">
        <v>1</v>
      </c>
      <c r="T80" s="191" t="s">
        <v>49</v>
      </c>
      <c r="U80" s="6" t="s">
        <v>2</v>
      </c>
      <c r="V80" s="5" t="s">
        <v>0</v>
      </c>
      <c r="W80" s="1" t="s">
        <v>1</v>
      </c>
      <c r="X80" s="191"/>
      <c r="Y80" s="6" t="s">
        <v>2</v>
      </c>
      <c r="Z80" s="5" t="s">
        <v>0</v>
      </c>
      <c r="AA80" s="1" t="s">
        <v>1</v>
      </c>
      <c r="AB80" s="2"/>
      <c r="AC80" s="6" t="s">
        <v>2</v>
      </c>
      <c r="AD80" s="91" t="s">
        <v>10</v>
      </c>
      <c r="FQ80" s="94"/>
      <c r="FR80" s="94"/>
      <c r="FS80" s="94"/>
      <c r="FT80" s="94"/>
      <c r="FU80" s="94"/>
      <c r="FV80" s="94"/>
      <c r="FW80" s="94"/>
      <c r="FX80" s="94"/>
    </row>
    <row r="81" spans="1:180" ht="30" customHeight="1" x14ac:dyDescent="0.2">
      <c r="A81" s="91">
        <v>1</v>
      </c>
      <c r="B81" s="5"/>
      <c r="C81" s="1"/>
      <c r="D81" s="2"/>
      <c r="E81" s="7"/>
      <c r="F81" s="5"/>
      <c r="G81" s="1"/>
      <c r="H81" s="2"/>
      <c r="I81" s="7"/>
      <c r="J81" s="5"/>
      <c r="K81" s="1"/>
      <c r="L81" s="2"/>
      <c r="M81" s="228"/>
      <c r="N81" s="5"/>
      <c r="O81" s="1"/>
      <c r="P81" s="2"/>
      <c r="Q81" s="255"/>
      <c r="R81" s="5"/>
      <c r="S81" s="1"/>
      <c r="T81" s="2"/>
      <c r="U81" s="7"/>
      <c r="V81" s="5"/>
      <c r="W81" s="1"/>
      <c r="X81" s="2"/>
      <c r="Y81" s="228"/>
      <c r="Z81" s="54"/>
      <c r="AA81" s="55"/>
      <c r="AB81" s="105"/>
      <c r="AC81" s="187" t="s">
        <v>109</v>
      </c>
      <c r="AD81" s="91">
        <v>1</v>
      </c>
      <c r="FQ81" s="94"/>
      <c r="FR81" s="94"/>
      <c r="FS81" s="94"/>
      <c r="FT81" s="94"/>
      <c r="FU81" s="94"/>
      <c r="FV81" s="94"/>
      <c r="FW81" s="94"/>
      <c r="FX81" s="94"/>
    </row>
    <row r="82" spans="1:180" s="15" customFormat="1" ht="30" customHeight="1" x14ac:dyDescent="0.2">
      <c r="A82" s="92">
        <v>2</v>
      </c>
      <c r="B82" s="11"/>
      <c r="C82" s="12"/>
      <c r="D82" s="10"/>
      <c r="E82" s="14"/>
      <c r="F82" s="11"/>
      <c r="G82" s="12"/>
      <c r="H82" s="10"/>
      <c r="I82" s="14"/>
      <c r="J82" s="11"/>
      <c r="K82" s="12"/>
      <c r="L82" s="10"/>
      <c r="M82" s="14"/>
      <c r="N82" s="11"/>
      <c r="O82" s="12"/>
      <c r="P82" s="10"/>
      <c r="Q82" s="31"/>
      <c r="R82" s="11"/>
      <c r="S82" s="12"/>
      <c r="T82" s="10"/>
      <c r="U82" s="14"/>
      <c r="V82" s="11"/>
      <c r="W82" s="12"/>
      <c r="X82" s="10"/>
      <c r="Y82" s="14"/>
      <c r="Z82" s="57"/>
      <c r="AA82" s="58"/>
      <c r="AB82" s="90"/>
      <c r="AC82" s="59"/>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91">
        <v>3</v>
      </c>
      <c r="B83" s="5"/>
      <c r="C83" s="1"/>
      <c r="D83" s="2"/>
      <c r="E83" s="7"/>
      <c r="F83" s="5"/>
      <c r="G83" s="1"/>
      <c r="H83" s="2"/>
      <c r="I83" s="7"/>
      <c r="J83" s="5"/>
      <c r="K83" s="1"/>
      <c r="L83" s="2"/>
      <c r="M83" s="7"/>
      <c r="N83" s="5"/>
      <c r="O83" s="1"/>
      <c r="P83" s="2"/>
      <c r="Q83" s="30"/>
      <c r="R83" s="5"/>
      <c r="S83" s="1"/>
      <c r="T83" s="2"/>
      <c r="U83" s="7"/>
      <c r="V83" s="5"/>
      <c r="W83" s="1"/>
      <c r="X83" s="2"/>
      <c r="Y83" s="7"/>
      <c r="Z83" s="54"/>
      <c r="AA83" s="55"/>
      <c r="AB83" s="105"/>
      <c r="AC83" s="56"/>
      <c r="AD83" s="91">
        <v>3</v>
      </c>
      <c r="FQ83" s="94"/>
      <c r="FR83" s="94"/>
      <c r="FS83" s="94"/>
      <c r="FT83" s="94"/>
      <c r="FU83" s="94"/>
      <c r="FV83" s="94"/>
      <c r="FW83" s="94"/>
      <c r="FX83" s="94"/>
    </row>
    <row r="84" spans="1:180" s="15" customFormat="1" ht="30" customHeight="1" x14ac:dyDescent="0.2">
      <c r="A84" s="92">
        <v>4</v>
      </c>
      <c r="B84" s="11"/>
      <c r="C84" s="12"/>
      <c r="D84" s="10"/>
      <c r="E84" s="14"/>
      <c r="F84" s="11"/>
      <c r="G84" s="12"/>
      <c r="H84" s="10"/>
      <c r="I84" s="14"/>
      <c r="J84" s="11"/>
      <c r="K84" s="12"/>
      <c r="L84" s="10"/>
      <c r="M84" s="14"/>
      <c r="N84" s="11"/>
      <c r="O84" s="12"/>
      <c r="P84" s="10"/>
      <c r="Q84" s="31"/>
      <c r="R84" s="11"/>
      <c r="S84" s="12"/>
      <c r="T84" s="10"/>
      <c r="U84" s="14"/>
      <c r="V84" s="11"/>
      <c r="W84" s="12"/>
      <c r="X84" s="10"/>
      <c r="Y84" s="14"/>
      <c r="Z84" s="57"/>
      <c r="AA84" s="58"/>
      <c r="AB84" s="90"/>
      <c r="AC84" s="60"/>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91">
        <v>5</v>
      </c>
      <c r="B85" s="5"/>
      <c r="C85" s="1"/>
      <c r="D85" s="2"/>
      <c r="E85" s="7"/>
      <c r="F85" s="5"/>
      <c r="G85" s="1"/>
      <c r="H85" s="2"/>
      <c r="I85" s="7"/>
      <c r="J85" s="5"/>
      <c r="K85" s="1"/>
      <c r="L85" s="2"/>
      <c r="M85" s="7"/>
      <c r="N85" s="5"/>
      <c r="O85" s="1"/>
      <c r="P85" s="2"/>
      <c r="Q85" s="30"/>
      <c r="R85" s="5"/>
      <c r="S85" s="1"/>
      <c r="T85" s="2"/>
      <c r="U85" s="7"/>
      <c r="V85" s="5"/>
      <c r="W85" s="1"/>
      <c r="X85" s="2"/>
      <c r="Y85" s="7"/>
      <c r="Z85" s="54"/>
      <c r="AA85" s="55"/>
      <c r="AB85" s="105"/>
      <c r="AC85" s="235"/>
      <c r="AD85" s="91">
        <v>5</v>
      </c>
      <c r="FQ85" s="94"/>
      <c r="FR85" s="94"/>
      <c r="FS85" s="94"/>
      <c r="FT85" s="94"/>
      <c r="FU85" s="94"/>
      <c r="FV85" s="94"/>
      <c r="FW85" s="94"/>
      <c r="FX85" s="94"/>
    </row>
    <row r="86" spans="1:180" s="15" customFormat="1" ht="30" customHeight="1" x14ac:dyDescent="0.2">
      <c r="A86" s="92">
        <v>6</v>
      </c>
      <c r="B86" s="11"/>
      <c r="C86" s="12"/>
      <c r="D86" s="10"/>
      <c r="E86" s="13"/>
      <c r="F86" s="11"/>
      <c r="G86" s="12"/>
      <c r="H86" s="10"/>
      <c r="I86" s="14"/>
      <c r="J86" s="11"/>
      <c r="K86" s="12"/>
      <c r="L86" s="10"/>
      <c r="M86" s="13"/>
      <c r="N86" s="11"/>
      <c r="O86" s="12"/>
      <c r="P86" s="10"/>
      <c r="Q86" s="10"/>
      <c r="R86" s="11"/>
      <c r="S86" s="12"/>
      <c r="T86" s="10"/>
      <c r="U86" s="14"/>
      <c r="V86" s="11"/>
      <c r="W86" s="12"/>
      <c r="X86" s="10"/>
      <c r="Y86" s="13"/>
      <c r="Z86" s="57"/>
      <c r="AA86" s="58"/>
      <c r="AB86" s="90"/>
      <c r="AC86" s="59"/>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91" t="s">
        <v>8</v>
      </c>
      <c r="B87" s="35"/>
      <c r="C87" s="36"/>
      <c r="D87" s="41"/>
      <c r="E87" s="37"/>
      <c r="F87" s="35"/>
      <c r="G87" s="36"/>
      <c r="H87" s="41"/>
      <c r="I87" s="37"/>
      <c r="J87" s="35"/>
      <c r="K87" s="36"/>
      <c r="L87" s="41"/>
      <c r="M87" s="37"/>
      <c r="N87" s="35"/>
      <c r="O87" s="36"/>
      <c r="P87" s="41"/>
      <c r="Q87" s="39"/>
      <c r="R87" s="35"/>
      <c r="S87" s="36"/>
      <c r="T87" s="41"/>
      <c r="U87" s="37"/>
      <c r="V87" s="35"/>
      <c r="W87" s="36"/>
      <c r="X87" s="41"/>
      <c r="Y87" s="37"/>
      <c r="Z87" s="61"/>
      <c r="AA87" s="62"/>
      <c r="AB87" s="106"/>
      <c r="AC87" s="63"/>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52">
        <f>SUM(F81:F87)</f>
        <v>0</v>
      </c>
      <c r="G88" s="43">
        <f>SUM(G81:G87)</f>
        <v>0</v>
      </c>
      <c r="H88" s="51"/>
      <c r="I88" s="51"/>
      <c r="J88" s="42">
        <f>SUM(J81:J87)</f>
        <v>0</v>
      </c>
      <c r="K88" s="43">
        <f>SUM(K81:K87)</f>
        <v>0</v>
      </c>
      <c r="L88" s="51"/>
      <c r="M88" s="44"/>
      <c r="N88" s="52">
        <f>SUM(N81:N87)</f>
        <v>0</v>
      </c>
      <c r="O88" s="43">
        <f>SUM(O81:O87)</f>
        <v>0</v>
      </c>
      <c r="P88" s="51"/>
      <c r="Q88" s="51"/>
      <c r="R88" s="42">
        <f>SUM(R81:R87)</f>
        <v>0</v>
      </c>
      <c r="S88" s="43">
        <f>SUM(S81:S87)</f>
        <v>0</v>
      </c>
      <c r="T88" s="51"/>
      <c r="U88" s="44"/>
      <c r="V88" s="4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39</v>
      </c>
      <c r="B89" s="16" t="str">
        <f>$B$1</f>
        <v>山梨　太郎</v>
      </c>
      <c r="C89" s="17"/>
      <c r="D89" s="17"/>
      <c r="E89" s="45" t="str">
        <f>E78</f>
        <v>月曜日</v>
      </c>
      <c r="F89" s="46" t="str">
        <f>F78</f>
        <v>甲州　花子</v>
      </c>
      <c r="G89" s="46"/>
      <c r="H89" s="46"/>
      <c r="I89" s="47" t="str">
        <f>I78</f>
        <v>月曜日</v>
      </c>
      <c r="J89" s="277" t="str">
        <f>J78</f>
        <v>笛吹　次郎</v>
      </c>
      <c r="K89" s="278"/>
      <c r="L89" s="278"/>
      <c r="M89" s="279" t="str">
        <f>M78</f>
        <v>火曜日</v>
      </c>
      <c r="N89" s="49" t="str">
        <f>N78</f>
        <v>吉田　三郎</v>
      </c>
      <c r="O89" s="49"/>
      <c r="P89" s="49"/>
      <c r="Q89" s="50" t="str">
        <f>Q78</f>
        <v>火曜日</v>
      </c>
      <c r="R89" s="332" t="str">
        <f>R78</f>
        <v>富士　さくら</v>
      </c>
      <c r="S89" s="280"/>
      <c r="T89" s="280"/>
      <c r="U89" s="335" t="str">
        <f>U78</f>
        <v>水曜日</v>
      </c>
      <c r="V89" s="282" t="str">
        <f>V78</f>
        <v>大月　四郎</v>
      </c>
      <c r="W89" s="283"/>
      <c r="X89" s="283"/>
      <c r="Y89" s="284" t="str">
        <f>Y78</f>
        <v>木曜日</v>
      </c>
      <c r="Z89" s="48"/>
      <c r="AA89"/>
      <c r="AB89"/>
      <c r="AC89" s="28" t="s">
        <v>7</v>
      </c>
      <c r="AD89" s="86"/>
      <c r="FQ89" s="94"/>
      <c r="FR89" s="94"/>
      <c r="FS89" s="94"/>
      <c r="FT89" s="94"/>
      <c r="FU89" s="94"/>
      <c r="FV89" s="94"/>
      <c r="FW89" s="94"/>
      <c r="FX89" s="94"/>
    </row>
    <row r="90" spans="1:180" ht="14.25" customHeight="1" x14ac:dyDescent="0.2">
      <c r="A90" s="86"/>
      <c r="B90" s="21" t="str">
        <f>B79</f>
        <v>山梨中</v>
      </c>
      <c r="C90" s="22"/>
      <c r="D90" s="22"/>
      <c r="E90" s="4" t="e">
        <f>E79+7</f>
        <v>#VALUE!</v>
      </c>
      <c r="F90" s="23" t="str">
        <f>F79</f>
        <v>山梨中</v>
      </c>
      <c r="G90" s="23"/>
      <c r="H90" s="23"/>
      <c r="I90" s="4" t="e">
        <f>I79+7</f>
        <v>#VALUE!</v>
      </c>
      <c r="J90" s="24" t="str">
        <f>J79</f>
        <v>笛吹中</v>
      </c>
      <c r="K90" s="23"/>
      <c r="L90" s="23"/>
      <c r="M90" s="4" t="e">
        <f>M79+7</f>
        <v>#VALUE!</v>
      </c>
      <c r="N90" s="23" t="str">
        <f>N79</f>
        <v>笛吹中</v>
      </c>
      <c r="O90" s="23"/>
      <c r="P90" s="23"/>
      <c r="Q90" s="165" t="e">
        <f>Q79+7</f>
        <v>#VALUE!</v>
      </c>
      <c r="R90" s="256" t="str">
        <f>R79</f>
        <v>富士中</v>
      </c>
      <c r="S90" s="23"/>
      <c r="T90" s="23"/>
      <c r="U90" s="4" t="e">
        <f>U79+7</f>
        <v>#VALUE!</v>
      </c>
      <c r="V90" s="24" t="str">
        <f>V79</f>
        <v>大月中</v>
      </c>
      <c r="W90" s="23"/>
      <c r="X90" s="23"/>
      <c r="Y90" s="4" t="e">
        <f>Y79+7</f>
        <v>#VALUE!</v>
      </c>
      <c r="Z90" s="24" t="str">
        <f>Z24</f>
        <v>○○学校</v>
      </c>
      <c r="AA90" s="23"/>
      <c r="AB90" s="23"/>
      <c r="AC90" s="4">
        <f>AC79+7</f>
        <v>45352</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49</v>
      </c>
      <c r="I91" s="2" t="s">
        <v>2</v>
      </c>
      <c r="J91" s="5" t="s">
        <v>0</v>
      </c>
      <c r="K91" s="1" t="s">
        <v>1</v>
      </c>
      <c r="L91" s="191" t="s">
        <v>49</v>
      </c>
      <c r="M91" s="6" t="s">
        <v>2</v>
      </c>
      <c r="N91" s="25" t="s">
        <v>0</v>
      </c>
      <c r="O91" s="1" t="s">
        <v>1</v>
      </c>
      <c r="P91" s="191" t="s">
        <v>49</v>
      </c>
      <c r="Q91" s="2" t="s">
        <v>2</v>
      </c>
      <c r="R91" s="5" t="s">
        <v>0</v>
      </c>
      <c r="S91" s="1" t="s">
        <v>1</v>
      </c>
      <c r="T91" s="191" t="s">
        <v>49</v>
      </c>
      <c r="U91" s="6" t="s">
        <v>2</v>
      </c>
      <c r="V91" s="5" t="s">
        <v>0</v>
      </c>
      <c r="W91" s="1" t="s">
        <v>1</v>
      </c>
      <c r="X91" s="191" t="s">
        <v>49</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25"/>
      <c r="G92" s="1"/>
      <c r="H92" s="2"/>
      <c r="I92" s="30"/>
      <c r="J92" s="5"/>
      <c r="K92" s="1"/>
      <c r="L92" s="2"/>
      <c r="M92" s="7"/>
      <c r="N92" s="25"/>
      <c r="O92" s="1"/>
      <c r="P92" s="2"/>
      <c r="Q92" s="30"/>
      <c r="R92" s="5"/>
      <c r="S92" s="1"/>
      <c r="T92" s="2"/>
      <c r="U92" s="7"/>
      <c r="V92" s="5"/>
      <c r="W92" s="1"/>
      <c r="X92" s="2"/>
      <c r="Y92" s="7"/>
      <c r="Z92" s="5"/>
      <c r="AA92" s="1"/>
      <c r="AB92" s="2"/>
      <c r="AC92" s="7"/>
      <c r="AD92" s="91">
        <v>1</v>
      </c>
      <c r="FQ92" s="94"/>
      <c r="FR92" s="94"/>
      <c r="FS92" s="94"/>
      <c r="FT92" s="94"/>
      <c r="FU92" s="94"/>
      <c r="FV92" s="94"/>
      <c r="FW92" s="94"/>
      <c r="FX92" s="94"/>
    </row>
    <row r="93" spans="1:180" s="15" customFormat="1" ht="30" customHeight="1" x14ac:dyDescent="0.2">
      <c r="A93" s="92">
        <v>2</v>
      </c>
      <c r="B93" s="11"/>
      <c r="C93" s="12"/>
      <c r="D93" s="10"/>
      <c r="E93" s="14"/>
      <c r="F93" s="26"/>
      <c r="G93" s="12"/>
      <c r="H93" s="10"/>
      <c r="I93" s="31"/>
      <c r="J93" s="11"/>
      <c r="K93" s="12"/>
      <c r="L93" s="10"/>
      <c r="M93" s="14"/>
      <c r="N93" s="26"/>
      <c r="O93" s="12"/>
      <c r="P93" s="10"/>
      <c r="Q93" s="31"/>
      <c r="R93" s="11"/>
      <c r="S93" s="12"/>
      <c r="T93" s="10"/>
      <c r="U93" s="14"/>
      <c r="V93" s="11"/>
      <c r="W93" s="12"/>
      <c r="X93" s="10"/>
      <c r="Y93" s="14"/>
      <c r="Z93" s="11"/>
      <c r="AA93" s="12"/>
      <c r="AB93" s="10"/>
      <c r="AC93" s="14"/>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25"/>
      <c r="G94" s="1"/>
      <c r="H94" s="2"/>
      <c r="I94" s="7"/>
      <c r="J94" s="5"/>
      <c r="K94" s="1"/>
      <c r="L94" s="2"/>
      <c r="M94" s="7"/>
      <c r="N94" s="25"/>
      <c r="O94" s="1"/>
      <c r="P94" s="2"/>
      <c r="Q94" s="30"/>
      <c r="R94" s="5"/>
      <c r="S94" s="1"/>
      <c r="T94" s="2"/>
      <c r="U94" s="7"/>
      <c r="V94" s="5"/>
      <c r="W94" s="1"/>
      <c r="X94" s="2"/>
      <c r="Y94" s="7"/>
      <c r="Z94" s="5"/>
      <c r="AA94" s="1"/>
      <c r="AB94" s="2"/>
      <c r="AC94" s="7"/>
      <c r="AD94" s="91">
        <v>3</v>
      </c>
      <c r="FQ94" s="94"/>
      <c r="FR94" s="94"/>
      <c r="FS94" s="94"/>
      <c r="FT94" s="94"/>
      <c r="FU94" s="94"/>
      <c r="FV94" s="94"/>
      <c r="FW94" s="94"/>
      <c r="FX94" s="94"/>
    </row>
    <row r="95" spans="1:180" s="15" customFormat="1" ht="30" customHeight="1" x14ac:dyDescent="0.2">
      <c r="A95" s="92">
        <v>4</v>
      </c>
      <c r="B95" s="11"/>
      <c r="C95" s="12"/>
      <c r="D95" s="10"/>
      <c r="E95" s="14"/>
      <c r="F95" s="26"/>
      <c r="G95" s="12"/>
      <c r="H95" s="10"/>
      <c r="I95" s="31"/>
      <c r="J95" s="11"/>
      <c r="K95" s="12"/>
      <c r="L95" s="10"/>
      <c r="M95" s="14"/>
      <c r="N95" s="26"/>
      <c r="O95" s="12"/>
      <c r="P95" s="10"/>
      <c r="Q95" s="31"/>
      <c r="R95" s="11"/>
      <c r="S95" s="12"/>
      <c r="T95" s="10"/>
      <c r="U95" s="14"/>
      <c r="V95" s="11"/>
      <c r="W95" s="12"/>
      <c r="X95" s="10"/>
      <c r="Y95" s="14"/>
      <c r="Z95" s="11"/>
      <c r="AA95" s="12"/>
      <c r="AB95" s="10"/>
      <c r="AC95" s="13"/>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25"/>
      <c r="G96" s="1"/>
      <c r="H96" s="2"/>
      <c r="I96" s="157"/>
      <c r="J96" s="5"/>
      <c r="K96" s="1"/>
      <c r="L96" s="2"/>
      <c r="M96" s="7"/>
      <c r="N96" s="25"/>
      <c r="O96" s="1"/>
      <c r="P96" s="2"/>
      <c r="Q96" s="30"/>
      <c r="R96" s="5"/>
      <c r="S96" s="1"/>
      <c r="T96" s="2"/>
      <c r="U96" s="142"/>
      <c r="V96" s="5"/>
      <c r="W96" s="1"/>
      <c r="X96" s="2"/>
      <c r="Y96" s="7"/>
      <c r="Z96" s="5"/>
      <c r="AA96" s="1"/>
      <c r="AB96" s="2"/>
      <c r="AC96" s="6"/>
      <c r="AD96" s="91">
        <v>5</v>
      </c>
      <c r="FQ96" s="94"/>
      <c r="FR96" s="94"/>
      <c r="FS96" s="94"/>
      <c r="FT96" s="94"/>
      <c r="FU96" s="94"/>
      <c r="FV96" s="94"/>
      <c r="FW96" s="94"/>
      <c r="FX96" s="94"/>
    </row>
    <row r="97" spans="1:180" s="15" customFormat="1" ht="30" customHeight="1" x14ac:dyDescent="0.2">
      <c r="A97" s="92">
        <v>6</v>
      </c>
      <c r="B97" s="11"/>
      <c r="C97" s="12"/>
      <c r="D97" s="10"/>
      <c r="E97" s="14"/>
      <c r="F97" s="26"/>
      <c r="G97" s="12"/>
      <c r="H97" s="10"/>
      <c r="I97" s="31"/>
      <c r="J97" s="11"/>
      <c r="K97" s="12"/>
      <c r="L97" s="10"/>
      <c r="M97" s="13"/>
      <c r="N97" s="26"/>
      <c r="O97" s="12"/>
      <c r="P97" s="10"/>
      <c r="Q97" s="10"/>
      <c r="R97" s="11"/>
      <c r="S97" s="12"/>
      <c r="T97" s="10"/>
      <c r="U97" s="14"/>
      <c r="V97" s="11"/>
      <c r="W97" s="12"/>
      <c r="X97" s="10"/>
      <c r="Y97" s="13"/>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8"/>
      <c r="G98" s="36"/>
      <c r="H98" s="41"/>
      <c r="I98" s="37"/>
      <c r="J98" s="35"/>
      <c r="K98" s="36"/>
      <c r="L98" s="41"/>
      <c r="M98" s="37"/>
      <c r="N98" s="38"/>
      <c r="O98" s="36"/>
      <c r="P98" s="41"/>
      <c r="Q98" s="39"/>
      <c r="R98" s="35"/>
      <c r="S98" s="36"/>
      <c r="T98" s="41"/>
      <c r="U98" s="37"/>
      <c r="V98" s="35"/>
      <c r="W98" s="36"/>
      <c r="X98" s="41"/>
      <c r="Y98" s="37"/>
      <c r="Z98" s="35"/>
      <c r="AA98" s="36"/>
      <c r="AB98" s="41"/>
      <c r="AC98" s="40"/>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42">
        <f>SUM(R92:R98)</f>
        <v>0</v>
      </c>
      <c r="S99" s="43">
        <f>SUM(S92:S98)</f>
        <v>0</v>
      </c>
      <c r="T99" s="51"/>
      <c r="U99" s="44"/>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40</v>
      </c>
      <c r="B100" s="16" t="str">
        <f>$B$1</f>
        <v>山梨　太郎</v>
      </c>
      <c r="C100" s="17"/>
      <c r="D100" s="17"/>
      <c r="E100" s="45" t="str">
        <f>E89</f>
        <v>月曜日</v>
      </c>
      <c r="F100" s="46" t="str">
        <f>F89</f>
        <v>甲州　花子</v>
      </c>
      <c r="G100" s="46"/>
      <c r="H100" s="46"/>
      <c r="I100" s="47" t="str">
        <f>I89</f>
        <v>月曜日</v>
      </c>
      <c r="J100" s="277" t="str">
        <f>J89</f>
        <v>笛吹　次郎</v>
      </c>
      <c r="K100" s="278"/>
      <c r="L100" s="278"/>
      <c r="M100" s="279" t="str">
        <f>M89</f>
        <v>火曜日</v>
      </c>
      <c r="N100" s="49" t="str">
        <f>N89</f>
        <v>吉田　三郎</v>
      </c>
      <c r="O100" s="49"/>
      <c r="P100" s="49"/>
      <c r="Q100" s="50" t="str">
        <f>Q89</f>
        <v>火曜日</v>
      </c>
      <c r="R100" s="332" t="str">
        <f>R89</f>
        <v>富士　さくら</v>
      </c>
      <c r="S100" s="280"/>
      <c r="T100" s="280"/>
      <c r="U100" s="335" t="str">
        <f>U89</f>
        <v>水曜日</v>
      </c>
      <c r="V100" s="282" t="str">
        <f>V89</f>
        <v>大月　四郎</v>
      </c>
      <c r="W100" s="283"/>
      <c r="X100" s="283"/>
      <c r="Y100" s="284" t="str">
        <f>Y89</f>
        <v>木曜日</v>
      </c>
      <c r="Z100" s="48"/>
      <c r="AA100"/>
      <c r="AB100"/>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t="e">
        <f>E90+7</f>
        <v>#VALUE!</v>
      </c>
      <c r="F101" s="23" t="str">
        <f>F90</f>
        <v>山梨中</v>
      </c>
      <c r="G101" s="23"/>
      <c r="H101" s="23"/>
      <c r="I101" s="4" t="e">
        <f>I90+7</f>
        <v>#VALUE!</v>
      </c>
      <c r="J101" s="24" t="str">
        <f>J90</f>
        <v>笛吹中</v>
      </c>
      <c r="K101" s="23"/>
      <c r="L101" s="23"/>
      <c r="M101" s="4" t="e">
        <f>M90+7</f>
        <v>#VALUE!</v>
      </c>
      <c r="N101" s="23" t="str">
        <f>N90</f>
        <v>笛吹中</v>
      </c>
      <c r="O101" s="23"/>
      <c r="P101" s="23"/>
      <c r="Q101" s="165" t="e">
        <f>Q90+7</f>
        <v>#VALUE!</v>
      </c>
      <c r="R101" s="256" t="str">
        <f>R90</f>
        <v>富士中</v>
      </c>
      <c r="S101" s="23"/>
      <c r="T101" s="23"/>
      <c r="U101" s="4" t="e">
        <f>U90+7</f>
        <v>#VALUE!</v>
      </c>
      <c r="V101" s="24" t="str">
        <f>V90</f>
        <v>大月中</v>
      </c>
      <c r="W101" s="23"/>
      <c r="X101" s="23"/>
      <c r="Y101" s="4" t="e">
        <f>Y90+7</f>
        <v>#VALUE!</v>
      </c>
      <c r="Z101" s="24" t="str">
        <f>Z35</f>
        <v>○○学校</v>
      </c>
      <c r="AA101" s="23"/>
      <c r="AB101" s="23"/>
      <c r="AC101" s="4">
        <f>AC90+7</f>
        <v>45359</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c r="I102" s="2" t="s">
        <v>2</v>
      </c>
      <c r="J102" s="5" t="s">
        <v>0</v>
      </c>
      <c r="K102" s="1" t="s">
        <v>1</v>
      </c>
      <c r="L102" s="191" t="s">
        <v>49</v>
      </c>
      <c r="M102" s="6" t="s">
        <v>2</v>
      </c>
      <c r="N102" s="25" t="s">
        <v>0</v>
      </c>
      <c r="O102" s="1" t="s">
        <v>1</v>
      </c>
      <c r="P102" s="191"/>
      <c r="Q102" s="2" t="s">
        <v>2</v>
      </c>
      <c r="R102" s="5" t="s">
        <v>0</v>
      </c>
      <c r="S102" s="1" t="s">
        <v>1</v>
      </c>
      <c r="T102" s="191"/>
      <c r="U102" s="6"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t="s">
        <v>76</v>
      </c>
      <c r="J103" s="5"/>
      <c r="K103" s="1"/>
      <c r="L103" s="2"/>
      <c r="M103" s="7"/>
      <c r="N103" s="25"/>
      <c r="O103" s="1"/>
      <c r="P103" s="2"/>
      <c r="Q103" s="30" t="s">
        <v>76</v>
      </c>
      <c r="R103" s="5"/>
      <c r="S103" s="1"/>
      <c r="T103" s="2"/>
      <c r="U103" s="7" t="s">
        <v>76</v>
      </c>
      <c r="V103" s="5"/>
      <c r="W103" s="1"/>
      <c r="X103" s="2"/>
      <c r="Y103" s="7"/>
      <c r="Z103" s="5"/>
      <c r="AA103" s="1"/>
      <c r="AB103" s="2"/>
      <c r="AC103" s="7"/>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0"/>
      <c r="U104" s="14"/>
      <c r="V104" s="11"/>
      <c r="W104" s="12"/>
      <c r="X104" s="10"/>
      <c r="Y104" s="14"/>
      <c r="Z104" s="11"/>
      <c r="AA104" s="12"/>
      <c r="AB104" s="10"/>
      <c r="AC104" s="13"/>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30"/>
      <c r="R105" s="5"/>
      <c r="S105" s="1"/>
      <c r="T105" s="2"/>
      <c r="U105" s="7"/>
      <c r="V105" s="5"/>
      <c r="W105" s="1"/>
      <c r="X105" s="2"/>
      <c r="Y105" s="7"/>
      <c r="Z105" s="5"/>
      <c r="AA105" s="1"/>
      <c r="AB105" s="2"/>
      <c r="AC105" s="6"/>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31"/>
      <c r="R106" s="11"/>
      <c r="S106" s="12"/>
      <c r="T106" s="10"/>
      <c r="U106" s="14"/>
      <c r="V106" s="11"/>
      <c r="W106" s="12"/>
      <c r="X106" s="10"/>
      <c r="Y106" s="14"/>
      <c r="Z106" s="11"/>
      <c r="AA106" s="12"/>
      <c r="AB106" s="10"/>
      <c r="AC106" s="13"/>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157"/>
      <c r="J107" s="5"/>
      <c r="K107" s="1"/>
      <c r="L107" s="2"/>
      <c r="M107" s="7"/>
      <c r="N107" s="25"/>
      <c r="O107" s="1"/>
      <c r="P107" s="2"/>
      <c r="Q107" s="157"/>
      <c r="R107" s="5"/>
      <c r="S107" s="1"/>
      <c r="T107" s="2"/>
      <c r="U107" s="142"/>
      <c r="V107" s="5"/>
      <c r="W107" s="1"/>
      <c r="X107" s="2"/>
      <c r="Y107" s="7"/>
      <c r="Z107" s="5"/>
      <c r="AA107" s="1"/>
      <c r="AB107" s="2"/>
      <c r="AC107" s="6"/>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3"/>
      <c r="N108" s="26"/>
      <c r="O108" s="12"/>
      <c r="P108" s="10"/>
      <c r="Q108" s="31"/>
      <c r="R108" s="11"/>
      <c r="S108" s="12"/>
      <c r="T108" s="10"/>
      <c r="U108" s="14"/>
      <c r="V108" s="11"/>
      <c r="W108" s="12"/>
      <c r="X108" s="10"/>
      <c r="Y108" s="13"/>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9"/>
      <c r="R109" s="35"/>
      <c r="S109" s="36"/>
      <c r="T109" s="41"/>
      <c r="U109" s="37"/>
      <c r="V109" s="35"/>
      <c r="W109" s="36"/>
      <c r="X109" s="41"/>
      <c r="Y109" s="37"/>
      <c r="Z109" s="35"/>
      <c r="AA109" s="36"/>
      <c r="AB109" s="41"/>
      <c r="AC109" s="40"/>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42">
        <f>SUM(R103:R109)</f>
        <v>0</v>
      </c>
      <c r="S110" s="43">
        <f>SUM(S103:S109)</f>
        <v>0</v>
      </c>
      <c r="T110" s="51"/>
      <c r="U110" s="44"/>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41</v>
      </c>
      <c r="B111" s="16" t="str">
        <f>$B$1</f>
        <v>山梨　太郎</v>
      </c>
      <c r="C111" s="17"/>
      <c r="D111" s="17"/>
      <c r="E111" s="45" t="str">
        <f>E100</f>
        <v>月曜日</v>
      </c>
      <c r="F111" s="46" t="str">
        <f>F100</f>
        <v>甲州　花子</v>
      </c>
      <c r="G111" s="46"/>
      <c r="H111" s="46"/>
      <c r="I111" s="47" t="str">
        <f>I100</f>
        <v>月曜日</v>
      </c>
      <c r="J111" s="277" t="str">
        <f>J100</f>
        <v>笛吹　次郎</v>
      </c>
      <c r="K111" s="278"/>
      <c r="L111" s="278"/>
      <c r="M111" s="279" t="str">
        <f>M100</f>
        <v>火曜日</v>
      </c>
      <c r="N111" s="49" t="str">
        <f>N100</f>
        <v>吉田　三郎</v>
      </c>
      <c r="O111" s="49"/>
      <c r="P111" s="49"/>
      <c r="Q111" s="50" t="str">
        <f>Q100</f>
        <v>火曜日</v>
      </c>
      <c r="R111" s="332" t="str">
        <f>R100</f>
        <v>富士　さくら</v>
      </c>
      <c r="S111" s="280"/>
      <c r="T111" s="280"/>
      <c r="U111" s="335" t="str">
        <f>U100</f>
        <v>水曜日</v>
      </c>
      <c r="V111" s="282" t="str">
        <f>V100</f>
        <v>大月　四郎</v>
      </c>
      <c r="W111" s="283"/>
      <c r="X111" s="283"/>
      <c r="Y111" s="284" t="str">
        <f>Y100</f>
        <v>木曜日</v>
      </c>
      <c r="Z111" s="48"/>
      <c r="AA111"/>
      <c r="AB111"/>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t="e">
        <f>E101+7</f>
        <v>#VALUE!</v>
      </c>
      <c r="F112" s="23" t="str">
        <f>F101</f>
        <v>山梨中</v>
      </c>
      <c r="G112" s="23"/>
      <c r="H112" s="23"/>
      <c r="I112" s="4" t="e">
        <f>I101+7</f>
        <v>#VALUE!</v>
      </c>
      <c r="J112" s="24" t="str">
        <f>J101</f>
        <v>笛吹中</v>
      </c>
      <c r="K112" s="23"/>
      <c r="L112" s="23"/>
      <c r="M112" s="4" t="e">
        <f>M101+7</f>
        <v>#VALUE!</v>
      </c>
      <c r="N112" s="23" t="str">
        <f>N101</f>
        <v>笛吹中</v>
      </c>
      <c r="O112" s="23"/>
      <c r="P112" s="23"/>
      <c r="Q112" s="165" t="e">
        <f>Q101+7</f>
        <v>#VALUE!</v>
      </c>
      <c r="R112" s="256" t="str">
        <f>R101</f>
        <v>富士中</v>
      </c>
      <c r="S112" s="23"/>
      <c r="T112" s="23"/>
      <c r="U112" s="4" t="e">
        <f>U101+7</f>
        <v>#VALUE!</v>
      </c>
      <c r="V112" s="24" t="str">
        <f>V101</f>
        <v>大月中</v>
      </c>
      <c r="W112" s="23"/>
      <c r="X112" s="23"/>
      <c r="Y112" s="4" t="e">
        <f>Y101+7</f>
        <v>#VALUE!</v>
      </c>
      <c r="Z112" s="24" t="str">
        <f>Z46</f>
        <v>○○学校</v>
      </c>
      <c r="AA112" s="23"/>
      <c r="AB112" s="23"/>
      <c r="AC112" s="4">
        <f>AC101+7</f>
        <v>45366</v>
      </c>
      <c r="AD112" s="86"/>
      <c r="FQ112" s="94"/>
      <c r="FR112" s="94"/>
      <c r="FS112" s="94"/>
      <c r="FT112" s="94"/>
      <c r="FU112" s="94"/>
      <c r="FV112" s="94"/>
      <c r="FW112" s="94"/>
      <c r="FX112" s="94"/>
    </row>
    <row r="113" spans="1:180" ht="15" customHeight="1" x14ac:dyDescent="0.2">
      <c r="A113" s="91" t="s">
        <v>10</v>
      </c>
      <c r="B113" s="5" t="s">
        <v>0</v>
      </c>
      <c r="C113" s="1" t="s">
        <v>1</v>
      </c>
      <c r="D113" s="191"/>
      <c r="E113" s="6" t="s">
        <v>2</v>
      </c>
      <c r="F113" s="25" t="s">
        <v>0</v>
      </c>
      <c r="G113" s="1" t="s">
        <v>1</v>
      </c>
      <c r="H113" s="191"/>
      <c r="I113" s="2" t="s">
        <v>2</v>
      </c>
      <c r="J113" s="5" t="s">
        <v>0</v>
      </c>
      <c r="K113" s="1" t="s">
        <v>1</v>
      </c>
      <c r="L113" s="191"/>
      <c r="M113" s="6" t="s">
        <v>2</v>
      </c>
      <c r="N113" s="25" t="s">
        <v>0</v>
      </c>
      <c r="O113" s="1" t="s">
        <v>1</v>
      </c>
      <c r="P113" s="191"/>
      <c r="Q113" s="2" t="s">
        <v>2</v>
      </c>
      <c r="R113" s="5" t="s">
        <v>0</v>
      </c>
      <c r="S113" s="1" t="s">
        <v>1</v>
      </c>
      <c r="T113" s="191"/>
      <c r="U113" s="6" t="s">
        <v>2</v>
      </c>
      <c r="V113" s="5" t="s">
        <v>0</v>
      </c>
      <c r="W113" s="1" t="s">
        <v>1</v>
      </c>
      <c r="X113" s="191"/>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t="s">
        <v>76</v>
      </c>
      <c r="F114" s="25"/>
      <c r="G114" s="1"/>
      <c r="H114" s="2"/>
      <c r="I114" s="30" t="s">
        <v>76</v>
      </c>
      <c r="J114" s="5"/>
      <c r="K114" s="1"/>
      <c r="L114" s="2"/>
      <c r="M114" s="7" t="s">
        <v>76</v>
      </c>
      <c r="N114" s="25"/>
      <c r="O114" s="1"/>
      <c r="P114" s="2"/>
      <c r="Q114" s="30" t="s">
        <v>76</v>
      </c>
      <c r="R114" s="5"/>
      <c r="S114" s="1"/>
      <c r="T114" s="2"/>
      <c r="U114" s="7" t="s">
        <v>76</v>
      </c>
      <c r="V114" s="5"/>
      <c r="W114" s="1"/>
      <c r="X114" s="2"/>
      <c r="Y114" s="7" t="s">
        <v>76</v>
      </c>
      <c r="Z114" s="5"/>
      <c r="AA114" s="1"/>
      <c r="AB114" s="2"/>
      <c r="AC114" s="6"/>
      <c r="AD114" s="91">
        <v>1</v>
      </c>
      <c r="FQ114" s="94"/>
      <c r="FR114" s="94"/>
      <c r="FS114" s="94"/>
      <c r="FT114" s="94"/>
      <c r="FU114" s="94"/>
      <c r="FV114" s="94"/>
      <c r="FW114" s="94"/>
      <c r="FX114" s="94"/>
    </row>
    <row r="115" spans="1:180" s="15" customFormat="1" ht="30" customHeight="1" x14ac:dyDescent="0.2">
      <c r="A115" s="92">
        <v>2</v>
      </c>
      <c r="B115" s="11"/>
      <c r="C115" s="12"/>
      <c r="D115" s="10"/>
      <c r="E115" s="14"/>
      <c r="F115" s="26"/>
      <c r="G115" s="12"/>
      <c r="H115" s="10"/>
      <c r="I115" s="31"/>
      <c r="J115" s="11"/>
      <c r="K115" s="12"/>
      <c r="L115" s="10"/>
      <c r="M115" s="14"/>
      <c r="N115" s="26"/>
      <c r="O115" s="12"/>
      <c r="P115" s="10"/>
      <c r="Q115" s="31"/>
      <c r="R115" s="11"/>
      <c r="S115" s="12"/>
      <c r="T115" s="10"/>
      <c r="U115" s="14"/>
      <c r="V115" s="11"/>
      <c r="W115" s="12"/>
      <c r="X115" s="10"/>
      <c r="Y115" s="14"/>
      <c r="Z115" s="11"/>
      <c r="AA115" s="12"/>
      <c r="AB115" s="10"/>
      <c r="AC115" s="13"/>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25"/>
      <c r="G116" s="1"/>
      <c r="H116" s="2"/>
      <c r="I116" s="7"/>
      <c r="J116" s="5"/>
      <c r="K116" s="1"/>
      <c r="L116" s="2"/>
      <c r="M116" s="7"/>
      <c r="N116" s="25"/>
      <c r="O116" s="1"/>
      <c r="P116" s="2"/>
      <c r="Q116" s="30"/>
      <c r="R116" s="5"/>
      <c r="S116" s="1"/>
      <c r="T116" s="2"/>
      <c r="U116" s="7"/>
      <c r="V116" s="5"/>
      <c r="W116" s="1"/>
      <c r="X116" s="2"/>
      <c r="Y116" s="7"/>
      <c r="Z116" s="5"/>
      <c r="AA116" s="1"/>
      <c r="AB116" s="2"/>
      <c r="AC116" s="6"/>
      <c r="AD116" s="91">
        <v>3</v>
      </c>
      <c r="FQ116" s="94"/>
      <c r="FR116" s="94"/>
      <c r="FS116" s="94"/>
      <c r="FT116" s="94"/>
      <c r="FU116" s="94"/>
      <c r="FV116" s="94"/>
      <c r="FW116" s="94"/>
      <c r="FX116" s="94"/>
    </row>
    <row r="117" spans="1:180" s="15" customFormat="1" ht="30" customHeight="1" x14ac:dyDescent="0.2">
      <c r="A117" s="92">
        <v>4</v>
      </c>
      <c r="B117" s="11"/>
      <c r="C117" s="12"/>
      <c r="D117" s="10"/>
      <c r="E117" s="14"/>
      <c r="F117" s="26"/>
      <c r="G117" s="12"/>
      <c r="H117" s="10"/>
      <c r="I117" s="31"/>
      <c r="J117" s="11"/>
      <c r="K117" s="12"/>
      <c r="L117" s="10"/>
      <c r="M117" s="14"/>
      <c r="N117" s="26"/>
      <c r="O117" s="12"/>
      <c r="P117" s="10"/>
      <c r="Q117" s="31"/>
      <c r="R117" s="11"/>
      <c r="S117" s="12"/>
      <c r="T117" s="10"/>
      <c r="U117" s="14"/>
      <c r="V117" s="11"/>
      <c r="W117" s="12"/>
      <c r="X117" s="10"/>
      <c r="Y117" s="14"/>
      <c r="Z117" s="11"/>
      <c r="AA117" s="12"/>
      <c r="AB117" s="10"/>
      <c r="AC117" s="13"/>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25"/>
      <c r="G118" s="1"/>
      <c r="H118" s="2"/>
      <c r="I118" s="157"/>
      <c r="J118" s="5"/>
      <c r="K118" s="1"/>
      <c r="L118" s="2"/>
      <c r="M118" s="7"/>
      <c r="N118" s="25"/>
      <c r="O118" s="1"/>
      <c r="P118" s="2"/>
      <c r="Q118" s="30"/>
      <c r="R118" s="5"/>
      <c r="S118" s="1"/>
      <c r="T118" s="2"/>
      <c r="U118" s="142"/>
      <c r="V118" s="5"/>
      <c r="W118" s="1"/>
      <c r="X118" s="2"/>
      <c r="Y118" s="7"/>
      <c r="Z118" s="5"/>
      <c r="AA118" s="1"/>
      <c r="AB118" s="2"/>
      <c r="AC118" s="6"/>
      <c r="AD118" s="91">
        <v>5</v>
      </c>
      <c r="FQ118" s="94"/>
      <c r="FR118" s="94"/>
      <c r="FS118" s="94"/>
      <c r="FT118" s="94"/>
      <c r="FU118" s="94"/>
      <c r="FV118" s="94"/>
      <c r="FW118" s="94"/>
      <c r="FX118" s="94"/>
    </row>
    <row r="119" spans="1:180" s="15" customFormat="1" ht="30" customHeight="1" x14ac:dyDescent="0.2">
      <c r="A119" s="92">
        <v>6</v>
      </c>
      <c r="B119" s="11"/>
      <c r="C119" s="12"/>
      <c r="D119" s="10"/>
      <c r="E119" s="14"/>
      <c r="F119" s="26"/>
      <c r="G119" s="12"/>
      <c r="H119" s="10"/>
      <c r="I119" s="31"/>
      <c r="J119" s="11"/>
      <c r="K119" s="12"/>
      <c r="L119" s="10"/>
      <c r="M119" s="14"/>
      <c r="N119" s="26"/>
      <c r="O119" s="12"/>
      <c r="P119" s="10"/>
      <c r="Q119" s="31"/>
      <c r="R119" s="11"/>
      <c r="S119" s="12"/>
      <c r="T119" s="10"/>
      <c r="U119" s="14"/>
      <c r="V119" s="11"/>
      <c r="W119" s="12"/>
      <c r="X119" s="10"/>
      <c r="Y119" s="14"/>
      <c r="Z119" s="11"/>
      <c r="AA119" s="12"/>
      <c r="AB119" s="10"/>
      <c r="AC119" s="13"/>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8"/>
      <c r="G120" s="36"/>
      <c r="H120" s="41"/>
      <c r="I120" s="37"/>
      <c r="J120" s="35"/>
      <c r="K120" s="36"/>
      <c r="L120" s="41"/>
      <c r="M120" s="37"/>
      <c r="N120" s="38"/>
      <c r="O120" s="36"/>
      <c r="P120" s="41"/>
      <c r="Q120" s="39"/>
      <c r="R120" s="35"/>
      <c r="S120" s="36"/>
      <c r="T120" s="41"/>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51"/>
      <c r="R121" s="42">
        <f>SUM(R114:R120)</f>
        <v>0</v>
      </c>
      <c r="S121" s="43">
        <f>SUM(S114:S120)</f>
        <v>0</v>
      </c>
      <c r="T121" s="51"/>
      <c r="U121" s="44"/>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42</v>
      </c>
      <c r="B122" s="16" t="str">
        <f>$B$1</f>
        <v>山梨　太郎</v>
      </c>
      <c r="C122" s="17"/>
      <c r="D122" s="17"/>
      <c r="E122" s="45" t="str">
        <f>E111</f>
        <v>月曜日</v>
      </c>
      <c r="F122" s="46" t="str">
        <f>F111</f>
        <v>甲州　花子</v>
      </c>
      <c r="G122" s="46"/>
      <c r="H122" s="46"/>
      <c r="I122" s="47" t="str">
        <f>I111</f>
        <v>月曜日</v>
      </c>
      <c r="J122" s="277" t="str">
        <f>J111</f>
        <v>笛吹　次郎</v>
      </c>
      <c r="K122" s="278"/>
      <c r="L122" s="278"/>
      <c r="M122" s="279" t="str">
        <f>M111</f>
        <v>火曜日</v>
      </c>
      <c r="N122" s="49" t="str">
        <f>N111</f>
        <v>吉田　三郎</v>
      </c>
      <c r="O122" s="49"/>
      <c r="P122" s="49"/>
      <c r="Q122" s="50" t="str">
        <f>Q111</f>
        <v>火曜日</v>
      </c>
      <c r="R122" s="332" t="str">
        <f>R111</f>
        <v>富士　さくら</v>
      </c>
      <c r="S122" s="280"/>
      <c r="T122" s="280"/>
      <c r="U122" s="335" t="str">
        <f>U111</f>
        <v>水曜日</v>
      </c>
      <c r="V122" s="282" t="str">
        <f>V111</f>
        <v>大月　四郎</v>
      </c>
      <c r="W122" s="283"/>
      <c r="X122" s="283"/>
      <c r="Y122" s="284" t="str">
        <f>Y111</f>
        <v>木曜日</v>
      </c>
      <c r="Z122" s="48"/>
      <c r="AA122"/>
      <c r="AB122"/>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t="e">
        <f>E112+7</f>
        <v>#VALUE!</v>
      </c>
      <c r="F123" s="23" t="str">
        <f>F112</f>
        <v>山梨中</v>
      </c>
      <c r="G123" s="23"/>
      <c r="H123" s="23"/>
      <c r="I123" s="4" t="e">
        <f>I112+7</f>
        <v>#VALUE!</v>
      </c>
      <c r="J123" s="24" t="str">
        <f>J112</f>
        <v>笛吹中</v>
      </c>
      <c r="K123" s="23"/>
      <c r="L123" s="23"/>
      <c r="M123" s="4" t="e">
        <f>M112+7</f>
        <v>#VALUE!</v>
      </c>
      <c r="N123" s="23" t="str">
        <f>N112</f>
        <v>笛吹中</v>
      </c>
      <c r="O123" s="23"/>
      <c r="P123" s="23"/>
      <c r="Q123" s="165" t="e">
        <f>Q112+7</f>
        <v>#VALUE!</v>
      </c>
      <c r="R123" s="256" t="str">
        <f>R112</f>
        <v>富士中</v>
      </c>
      <c r="S123" s="23"/>
      <c r="T123" s="23"/>
      <c r="U123" s="4" t="e">
        <f>U112+7</f>
        <v>#VALUE!</v>
      </c>
      <c r="V123" s="24" t="str">
        <f>V112</f>
        <v>大月中</v>
      </c>
      <c r="W123" s="23"/>
      <c r="X123" s="23"/>
      <c r="Y123" s="4" t="e">
        <f>Y112+7</f>
        <v>#VALUE!</v>
      </c>
      <c r="Z123" s="24" t="str">
        <f>Z57</f>
        <v>○○学校</v>
      </c>
      <c r="AA123" s="23"/>
      <c r="AB123" s="23"/>
      <c r="AC123" s="4">
        <f>AC112+7</f>
        <v>45373</v>
      </c>
      <c r="AD123" s="86"/>
      <c r="FQ123" s="94"/>
      <c r="FR123" s="94"/>
      <c r="FS123" s="94"/>
      <c r="FT123" s="94"/>
      <c r="FU123" s="94"/>
      <c r="FV123" s="94"/>
      <c r="FW123" s="94"/>
      <c r="FX123" s="94"/>
    </row>
    <row r="124" spans="1:180" ht="15" customHeight="1" x14ac:dyDescent="0.2">
      <c r="A124" s="91" t="s">
        <v>10</v>
      </c>
      <c r="B124" s="5" t="s">
        <v>0</v>
      </c>
      <c r="C124" s="1" t="s">
        <v>1</v>
      </c>
      <c r="D124" s="191"/>
      <c r="E124" s="6" t="s">
        <v>2</v>
      </c>
      <c r="F124" s="25" t="s">
        <v>0</v>
      </c>
      <c r="G124" s="1" t="s">
        <v>1</v>
      </c>
      <c r="H124" s="191"/>
      <c r="I124" s="2" t="s">
        <v>2</v>
      </c>
      <c r="J124" s="5" t="s">
        <v>0</v>
      </c>
      <c r="K124" s="1" t="s">
        <v>1</v>
      </c>
      <c r="L124" s="191"/>
      <c r="M124" s="6" t="s">
        <v>2</v>
      </c>
      <c r="N124" s="25" t="s">
        <v>0</v>
      </c>
      <c r="O124" s="1" t="s">
        <v>1</v>
      </c>
      <c r="P124" s="191"/>
      <c r="Q124" s="2" t="s">
        <v>2</v>
      </c>
      <c r="R124" s="5" t="s">
        <v>0</v>
      </c>
      <c r="S124" s="1" t="s">
        <v>1</v>
      </c>
      <c r="T124" s="191"/>
      <c r="U124" s="6" t="s">
        <v>2</v>
      </c>
      <c r="V124" s="5" t="s">
        <v>0</v>
      </c>
      <c r="W124" s="1" t="s">
        <v>1</v>
      </c>
      <c r="X124" s="191"/>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5"/>
      <c r="G125" s="1"/>
      <c r="H125" s="2"/>
      <c r="I125" s="239"/>
      <c r="J125" s="5"/>
      <c r="K125" s="1"/>
      <c r="L125" s="2"/>
      <c r="M125" s="228"/>
      <c r="N125" s="5"/>
      <c r="O125" s="1"/>
      <c r="P125" s="2"/>
      <c r="Q125" s="30"/>
      <c r="R125" s="5"/>
      <c r="S125" s="1"/>
      <c r="T125" s="2"/>
      <c r="U125" s="239"/>
      <c r="V125" s="5"/>
      <c r="W125" s="1"/>
      <c r="X125" s="2"/>
      <c r="Y125" s="228"/>
      <c r="Z125" s="5"/>
      <c r="AA125" s="1"/>
      <c r="AB125" s="2"/>
      <c r="AC125" s="7"/>
      <c r="AD125" s="91">
        <v>1</v>
      </c>
      <c r="FQ125" s="94"/>
      <c r="FR125" s="94"/>
      <c r="FS125" s="94"/>
      <c r="FT125" s="94"/>
      <c r="FU125" s="94"/>
      <c r="FV125" s="94"/>
      <c r="FW125" s="94"/>
      <c r="FX125" s="94"/>
    </row>
    <row r="126" spans="1:180" s="15" customFormat="1" ht="30" customHeight="1" x14ac:dyDescent="0.2">
      <c r="A126" s="92">
        <v>2</v>
      </c>
      <c r="B126" s="11"/>
      <c r="C126" s="12"/>
      <c r="D126" s="10"/>
      <c r="E126" s="14"/>
      <c r="F126" s="11"/>
      <c r="G126" s="12"/>
      <c r="H126" s="10"/>
      <c r="I126" s="14"/>
      <c r="J126" s="11"/>
      <c r="K126" s="12"/>
      <c r="L126" s="10"/>
      <c r="M126" s="14"/>
      <c r="N126" s="11"/>
      <c r="O126" s="12"/>
      <c r="P126" s="10"/>
      <c r="Q126" s="31"/>
      <c r="R126" s="11"/>
      <c r="S126" s="12"/>
      <c r="T126" s="10"/>
      <c r="U126" s="14"/>
      <c r="V126" s="11"/>
      <c r="W126" s="12"/>
      <c r="X126" s="10"/>
      <c r="Y126" s="14"/>
      <c r="Z126" s="11"/>
      <c r="AA126" s="12"/>
      <c r="AB126" s="10"/>
      <c r="AC126" s="13"/>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5"/>
      <c r="G127" s="1"/>
      <c r="H127" s="2"/>
      <c r="I127" s="7"/>
      <c r="J127" s="5"/>
      <c r="K127" s="1"/>
      <c r="L127" s="2"/>
      <c r="M127" s="7"/>
      <c r="N127" s="5"/>
      <c r="O127" s="1"/>
      <c r="P127" s="2"/>
      <c r="Q127" s="30"/>
      <c r="R127" s="5"/>
      <c r="S127" s="1"/>
      <c r="T127" s="2"/>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11"/>
      <c r="G128" s="12"/>
      <c r="H128" s="10"/>
      <c r="I128" s="14"/>
      <c r="J128" s="11"/>
      <c r="K128" s="12"/>
      <c r="L128" s="10"/>
      <c r="M128" s="14"/>
      <c r="N128" s="11"/>
      <c r="O128" s="12"/>
      <c r="P128" s="10"/>
      <c r="Q128" s="31"/>
      <c r="R128" s="11"/>
      <c r="S128" s="12"/>
      <c r="T128" s="10"/>
      <c r="U128" s="14"/>
      <c r="V128" s="11"/>
      <c r="W128" s="12"/>
      <c r="X128" s="10"/>
      <c r="Y128" s="14"/>
      <c r="Z128" s="11"/>
      <c r="AA128" s="12"/>
      <c r="AB128" s="10"/>
      <c r="AC128" s="13"/>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5"/>
      <c r="G129" s="1"/>
      <c r="H129" s="2"/>
      <c r="I129" s="142"/>
      <c r="J129" s="5"/>
      <c r="K129" s="1"/>
      <c r="L129" s="2"/>
      <c r="M129" s="7"/>
      <c r="N129" s="5"/>
      <c r="O129" s="1"/>
      <c r="P129" s="2"/>
      <c r="Q129" s="30"/>
      <c r="R129" s="5"/>
      <c r="S129" s="1"/>
      <c r="T129" s="2"/>
      <c r="U129" s="142"/>
      <c r="V129" s="5"/>
      <c r="W129" s="1"/>
      <c r="X129" s="2"/>
      <c r="Y129" s="7"/>
      <c r="Z129" s="5"/>
      <c r="AA129" s="1"/>
      <c r="AB129" s="2"/>
      <c r="AC129" s="6"/>
      <c r="AD129" s="91">
        <v>5</v>
      </c>
      <c r="FQ129" s="94"/>
      <c r="FR129" s="94"/>
      <c r="FS129" s="94"/>
      <c r="FT129" s="94"/>
      <c r="FU129" s="94"/>
      <c r="FV129" s="94"/>
      <c r="FW129" s="94"/>
      <c r="FX129" s="94"/>
    </row>
    <row r="130" spans="1:180" s="15" customFormat="1" ht="30" customHeight="1" x14ac:dyDescent="0.2">
      <c r="A130" s="92">
        <v>6</v>
      </c>
      <c r="B130" s="11"/>
      <c r="C130" s="12"/>
      <c r="D130" s="10"/>
      <c r="E130" s="13"/>
      <c r="F130" s="11"/>
      <c r="G130" s="12"/>
      <c r="H130" s="10"/>
      <c r="I130" s="14"/>
      <c r="J130" s="11"/>
      <c r="K130" s="12"/>
      <c r="L130" s="10"/>
      <c r="M130" s="13"/>
      <c r="N130" s="11"/>
      <c r="O130" s="12"/>
      <c r="P130" s="10"/>
      <c r="Q130" s="10"/>
      <c r="R130" s="11"/>
      <c r="S130" s="12"/>
      <c r="T130" s="10"/>
      <c r="U130" s="14"/>
      <c r="V130" s="11"/>
      <c r="W130" s="12"/>
      <c r="X130" s="10"/>
      <c r="Y130" s="13"/>
      <c r="Z130" s="11"/>
      <c r="AA130" s="12"/>
      <c r="AB130" s="10"/>
      <c r="AC130" s="13"/>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5"/>
      <c r="G131" s="36"/>
      <c r="H131" s="41"/>
      <c r="I131" s="37"/>
      <c r="J131" s="35"/>
      <c r="K131" s="36"/>
      <c r="L131" s="41"/>
      <c r="M131" s="37"/>
      <c r="N131" s="35"/>
      <c r="O131" s="36"/>
      <c r="P131" s="41"/>
      <c r="Q131" s="39"/>
      <c r="R131" s="35"/>
      <c r="S131" s="36"/>
      <c r="T131" s="41"/>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42">
        <f>SUM(R125:R131)</f>
        <v>0</v>
      </c>
      <c r="S132" s="43">
        <f>SUM(S125:S131)</f>
        <v>0</v>
      </c>
      <c r="T132" s="51"/>
      <c r="U132" s="44"/>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hidden="1" customHeight="1" thickTop="1" x14ac:dyDescent="0.2">
      <c r="A133" s="85" t="s">
        <v>40</v>
      </c>
      <c r="B133" s="16"/>
      <c r="C133" s="17"/>
      <c r="D133" s="17"/>
      <c r="E133" s="45" t="s">
        <v>3</v>
      </c>
      <c r="F133" s="46"/>
      <c r="G133" s="46"/>
      <c r="H133" s="46"/>
      <c r="I133" s="47" t="s">
        <v>4</v>
      </c>
      <c r="J133" s="16"/>
      <c r="K133" s="17"/>
      <c r="L133" s="17"/>
      <c r="M133" s="45" t="s">
        <v>5</v>
      </c>
      <c r="N133" s="49"/>
      <c r="O133" s="49"/>
      <c r="P133" s="49"/>
      <c r="Q133" s="50" t="s">
        <v>6</v>
      </c>
      <c r="R133" s="46"/>
      <c r="S133" s="46"/>
      <c r="T133" s="46"/>
      <c r="U133" s="47" t="s">
        <v>4</v>
      </c>
      <c r="V133" s="16"/>
      <c r="W133" s="17"/>
      <c r="X133" s="17"/>
      <c r="Y133" s="45" t="s">
        <v>5</v>
      </c>
      <c r="Z133" s="16"/>
      <c r="AA133" s="17"/>
      <c r="AB133" s="17"/>
      <c r="AC133" s="28" t="s">
        <v>7</v>
      </c>
      <c r="AD133" s="86"/>
      <c r="FQ133" s="94"/>
      <c r="FR133" s="94"/>
      <c r="FS133" s="94"/>
      <c r="FT133" s="94"/>
      <c r="FU133" s="94"/>
      <c r="FV133" s="94"/>
      <c r="FW133" s="94"/>
      <c r="FX133" s="94"/>
    </row>
    <row r="134" spans="1:180" ht="14.25" hidden="1" customHeight="1" x14ac:dyDescent="0.2">
      <c r="A134" s="86"/>
      <c r="B134" s="21" t="s">
        <v>23</v>
      </c>
      <c r="C134" s="22"/>
      <c r="D134" s="22"/>
      <c r="E134" s="4" t="e">
        <f>E123+7</f>
        <v>#VALUE!</v>
      </c>
      <c r="F134" s="23" t="s">
        <v>24</v>
      </c>
      <c r="G134" s="23"/>
      <c r="H134" s="23"/>
      <c r="I134" s="4" t="e">
        <f>I123+7</f>
        <v>#VALUE!</v>
      </c>
      <c r="J134" s="24" t="s">
        <v>23</v>
      </c>
      <c r="K134" s="23"/>
      <c r="L134" s="23"/>
      <c r="M134" s="4" t="e">
        <f>M123+7</f>
        <v>#VALUE!</v>
      </c>
      <c r="N134" s="23" t="s">
        <v>25</v>
      </c>
      <c r="O134" s="23"/>
      <c r="P134" s="23"/>
      <c r="Q134" s="4" t="e">
        <f>Q123+7</f>
        <v>#VALUE!</v>
      </c>
      <c r="R134" s="23" t="s">
        <v>24</v>
      </c>
      <c r="S134" s="23"/>
      <c r="T134" s="23"/>
      <c r="U134" s="4" t="e">
        <f>U123+7</f>
        <v>#VALUE!</v>
      </c>
      <c r="V134" s="24" t="s">
        <v>23</v>
      </c>
      <c r="W134" s="23"/>
      <c r="X134" s="23"/>
      <c r="Y134" s="4" t="e">
        <f>Y123+7</f>
        <v>#VALUE!</v>
      </c>
      <c r="Z134" s="24" t="s">
        <v>23</v>
      </c>
      <c r="AA134" s="23"/>
      <c r="AB134" s="23"/>
      <c r="AC134" s="4">
        <f>AC123+7</f>
        <v>45380</v>
      </c>
      <c r="AD134" s="86"/>
      <c r="FQ134" s="94"/>
      <c r="FR134" s="94"/>
      <c r="FS134" s="94"/>
      <c r="FT134" s="94"/>
      <c r="FU134" s="94"/>
      <c r="FV134" s="94"/>
      <c r="FW134" s="94"/>
      <c r="FX134" s="94"/>
    </row>
    <row r="135" spans="1:180" ht="15" hidden="1" customHeight="1" x14ac:dyDescent="0.2">
      <c r="A135" s="91" t="s">
        <v>10</v>
      </c>
      <c r="B135" s="5" t="s">
        <v>0</v>
      </c>
      <c r="C135" s="1" t="s">
        <v>1</v>
      </c>
      <c r="D135" s="2"/>
      <c r="E135" s="6" t="s">
        <v>2</v>
      </c>
      <c r="F135" s="25" t="s">
        <v>0</v>
      </c>
      <c r="G135" s="1" t="s">
        <v>1</v>
      </c>
      <c r="H135" s="2"/>
      <c r="I135" s="2" t="s">
        <v>2</v>
      </c>
      <c r="J135" s="5" t="s">
        <v>0</v>
      </c>
      <c r="K135" s="1" t="s">
        <v>1</v>
      </c>
      <c r="L135" s="2"/>
      <c r="M135" s="6" t="s">
        <v>2</v>
      </c>
      <c r="N135" s="25" t="s">
        <v>0</v>
      </c>
      <c r="O135" s="1" t="s">
        <v>1</v>
      </c>
      <c r="P135" s="2"/>
      <c r="Q135" s="2" t="s">
        <v>2</v>
      </c>
      <c r="R135" s="25" t="s">
        <v>0</v>
      </c>
      <c r="S135" s="1" t="s">
        <v>1</v>
      </c>
      <c r="T135" s="2"/>
      <c r="U135" s="2" t="s">
        <v>2</v>
      </c>
      <c r="V135" s="5" t="s">
        <v>0</v>
      </c>
      <c r="W135" s="1" t="s">
        <v>1</v>
      </c>
      <c r="X135" s="2"/>
      <c r="Y135" s="6" t="s">
        <v>2</v>
      </c>
      <c r="Z135" s="5" t="s">
        <v>0</v>
      </c>
      <c r="AA135" s="1" t="s">
        <v>1</v>
      </c>
      <c r="AB135" s="2"/>
      <c r="AC135" s="6" t="s">
        <v>2</v>
      </c>
      <c r="AD135" s="91" t="s">
        <v>10</v>
      </c>
      <c r="FQ135" s="94"/>
      <c r="FR135" s="94"/>
      <c r="FS135" s="94"/>
      <c r="FT135" s="94"/>
      <c r="FU135" s="94"/>
      <c r="FV135" s="94"/>
      <c r="FW135" s="94"/>
      <c r="FX135" s="94"/>
    </row>
    <row r="136" spans="1:180" ht="30" hidden="1" customHeight="1" x14ac:dyDescent="0.2">
      <c r="A136" s="91">
        <v>1</v>
      </c>
      <c r="B136" s="5"/>
      <c r="C136" s="1"/>
      <c r="D136" s="2"/>
      <c r="E136" s="7"/>
      <c r="F136" s="25"/>
      <c r="G136" s="1"/>
      <c r="H136" s="2"/>
      <c r="I136" s="30"/>
      <c r="J136" s="5"/>
      <c r="K136" s="1"/>
      <c r="L136" s="2"/>
      <c r="M136" s="6"/>
      <c r="N136" s="25"/>
      <c r="O136" s="1"/>
      <c r="P136" s="2"/>
      <c r="Q136" s="30"/>
      <c r="R136" s="25"/>
      <c r="S136" s="1"/>
      <c r="T136" s="2"/>
      <c r="U136" s="30"/>
      <c r="V136" s="5"/>
      <c r="W136" s="1"/>
      <c r="X136" s="2"/>
      <c r="Y136" s="6"/>
      <c r="Z136" s="5"/>
      <c r="AA136" s="1"/>
      <c r="AB136" s="2"/>
      <c r="AC136" s="7"/>
      <c r="AD136" s="91">
        <v>1</v>
      </c>
      <c r="FQ136" s="94"/>
      <c r="FR136" s="94"/>
      <c r="FS136" s="94"/>
      <c r="FT136" s="94"/>
      <c r="FU136" s="94"/>
      <c r="FV136" s="94"/>
      <c r="FW136" s="94"/>
      <c r="FX136" s="94"/>
    </row>
    <row r="137" spans="1:180" s="15" customFormat="1" ht="30" hidden="1" customHeight="1" x14ac:dyDescent="0.2">
      <c r="A137" s="92">
        <v>2</v>
      </c>
      <c r="B137" s="11"/>
      <c r="C137" s="12"/>
      <c r="D137" s="10"/>
      <c r="E137" s="14"/>
      <c r="F137" s="26"/>
      <c r="G137" s="12"/>
      <c r="H137" s="10"/>
      <c r="I137" s="31"/>
      <c r="J137" s="11"/>
      <c r="K137" s="12"/>
      <c r="L137" s="10"/>
      <c r="M137" s="14"/>
      <c r="N137" s="26"/>
      <c r="O137" s="12"/>
      <c r="P137" s="10"/>
      <c r="Q137" s="10"/>
      <c r="R137" s="26"/>
      <c r="S137" s="12"/>
      <c r="T137" s="10"/>
      <c r="U137" s="31"/>
      <c r="V137" s="11"/>
      <c r="W137" s="12"/>
      <c r="X137" s="10"/>
      <c r="Y137" s="14"/>
      <c r="Z137" s="11"/>
      <c r="AA137" s="12"/>
      <c r="AB137" s="10"/>
      <c r="AC137" s="14"/>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hidden="1" customHeight="1" x14ac:dyDescent="0.2">
      <c r="A138" s="91">
        <v>3</v>
      </c>
      <c r="B138" s="5"/>
      <c r="C138" s="1"/>
      <c r="D138" s="2"/>
      <c r="E138" s="7"/>
      <c r="F138" s="25"/>
      <c r="G138" s="1"/>
      <c r="H138" s="2"/>
      <c r="I138" s="2"/>
      <c r="J138" s="5"/>
      <c r="K138" s="1"/>
      <c r="L138" s="2"/>
      <c r="M138" s="6"/>
      <c r="N138" s="25"/>
      <c r="O138" s="1"/>
      <c r="P138" s="2"/>
      <c r="Q138" s="2"/>
      <c r="R138" s="25"/>
      <c r="S138" s="1"/>
      <c r="T138" s="2"/>
      <c r="U138" s="2"/>
      <c r="V138" s="5"/>
      <c r="W138" s="1"/>
      <c r="X138" s="2"/>
      <c r="Y138" s="6"/>
      <c r="Z138" s="5"/>
      <c r="AA138" s="1"/>
      <c r="AB138" s="2"/>
      <c r="AC138" s="6"/>
      <c r="AD138" s="91">
        <v>3</v>
      </c>
      <c r="FQ138" s="94"/>
      <c r="FR138" s="94"/>
      <c r="FS138" s="94"/>
      <c r="FT138" s="94"/>
      <c r="FU138" s="94"/>
      <c r="FV138" s="94"/>
      <c r="FW138" s="94"/>
      <c r="FX138" s="94"/>
    </row>
    <row r="139" spans="1:180" s="15" customFormat="1" ht="30" hidden="1" customHeight="1" x14ac:dyDescent="0.2">
      <c r="A139" s="92">
        <v>4</v>
      </c>
      <c r="B139" s="11"/>
      <c r="C139" s="12"/>
      <c r="D139" s="10"/>
      <c r="E139" s="14"/>
      <c r="F139" s="26"/>
      <c r="G139" s="12"/>
      <c r="H139" s="10"/>
      <c r="I139" s="31"/>
      <c r="J139" s="11"/>
      <c r="K139" s="12"/>
      <c r="L139" s="10"/>
      <c r="M139" s="14"/>
      <c r="N139" s="26"/>
      <c r="O139" s="12"/>
      <c r="P139" s="10"/>
      <c r="Q139" s="31"/>
      <c r="R139" s="26"/>
      <c r="S139" s="12"/>
      <c r="T139" s="10"/>
      <c r="U139" s="31"/>
      <c r="V139" s="11"/>
      <c r="W139" s="12"/>
      <c r="X139" s="10"/>
      <c r="Y139" s="14"/>
      <c r="Z139" s="11"/>
      <c r="AA139" s="12"/>
      <c r="AB139" s="10"/>
      <c r="AC139" s="14"/>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hidden="1" customHeight="1" x14ac:dyDescent="0.2">
      <c r="A140" s="91">
        <v>5</v>
      </c>
      <c r="B140" s="5"/>
      <c r="C140" s="1"/>
      <c r="D140" s="2"/>
      <c r="E140" s="7"/>
      <c r="F140" s="25"/>
      <c r="G140" s="1"/>
      <c r="H140" s="2"/>
      <c r="I140" s="30"/>
      <c r="J140" s="5"/>
      <c r="K140" s="1"/>
      <c r="L140" s="2"/>
      <c r="M140" s="7"/>
      <c r="N140" s="25"/>
      <c r="O140" s="1"/>
      <c r="P140" s="2"/>
      <c r="Q140" s="30"/>
      <c r="R140" s="25"/>
      <c r="S140" s="1"/>
      <c r="T140" s="2"/>
      <c r="U140" s="30"/>
      <c r="V140" s="5"/>
      <c r="W140" s="1"/>
      <c r="X140" s="2"/>
      <c r="Y140" s="7"/>
      <c r="Z140" s="5"/>
      <c r="AA140" s="1"/>
      <c r="AB140" s="2"/>
      <c r="AC140" s="7"/>
      <c r="AD140" s="91">
        <v>5</v>
      </c>
      <c r="FQ140" s="94"/>
      <c r="FR140" s="94"/>
      <c r="FS140" s="94"/>
      <c r="FT140" s="94"/>
      <c r="FU140" s="94"/>
      <c r="FV140" s="94"/>
      <c r="FW140" s="94"/>
      <c r="FX140" s="94"/>
    </row>
    <row r="141" spans="1:180" s="15" customFormat="1" ht="30" hidden="1" customHeight="1" x14ac:dyDescent="0.2">
      <c r="A141" s="92">
        <v>6</v>
      </c>
      <c r="B141" s="11"/>
      <c r="C141" s="12"/>
      <c r="D141" s="10"/>
      <c r="E141" s="13"/>
      <c r="F141" s="26"/>
      <c r="G141" s="12"/>
      <c r="H141" s="10"/>
      <c r="I141" s="10"/>
      <c r="J141" s="11"/>
      <c r="K141" s="12"/>
      <c r="L141" s="10"/>
      <c r="M141" s="13"/>
      <c r="N141" s="26"/>
      <c r="O141" s="12"/>
      <c r="P141" s="10"/>
      <c r="Q141" s="10"/>
      <c r="R141" s="26"/>
      <c r="S141" s="12"/>
      <c r="T141" s="10"/>
      <c r="U141" s="10"/>
      <c r="V141" s="11"/>
      <c r="W141" s="12"/>
      <c r="X141" s="10"/>
      <c r="Y141" s="13"/>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hidden="1" customHeight="1" thickBot="1" x14ac:dyDescent="0.25">
      <c r="A142" s="91" t="s">
        <v>8</v>
      </c>
      <c r="B142" s="35"/>
      <c r="C142" s="36"/>
      <c r="D142" s="41"/>
      <c r="E142" s="37"/>
      <c r="F142" s="38"/>
      <c r="G142" s="36"/>
      <c r="H142" s="41"/>
      <c r="I142" s="39"/>
      <c r="J142" s="35"/>
      <c r="K142" s="36"/>
      <c r="L142" s="41"/>
      <c r="M142" s="40"/>
      <c r="N142" s="38"/>
      <c r="O142" s="36"/>
      <c r="P142" s="41"/>
      <c r="Q142" s="39"/>
      <c r="R142" s="38"/>
      <c r="S142" s="36"/>
      <c r="T142" s="41"/>
      <c r="U142" s="39"/>
      <c r="V142" s="35"/>
      <c r="W142" s="36"/>
      <c r="X142" s="41"/>
      <c r="Y142" s="40"/>
      <c r="Z142" s="35"/>
      <c r="AA142" s="36"/>
      <c r="AB142" s="41"/>
      <c r="AC142" s="37"/>
      <c r="AD142" s="91" t="s">
        <v>8</v>
      </c>
      <c r="FQ142" s="94"/>
      <c r="FR142" s="94"/>
      <c r="FS142" s="94"/>
      <c r="FT142" s="94"/>
      <c r="FU142" s="94"/>
      <c r="FV142" s="94"/>
      <c r="FW142" s="94"/>
      <c r="FX142" s="94"/>
    </row>
    <row r="143" spans="1:180" ht="13.5" hidden="1" customHeight="1" thickTop="1" thickBot="1" x14ac:dyDescent="0.25">
      <c r="A143" s="87" t="s">
        <v>9</v>
      </c>
      <c r="B143" s="42">
        <f>SUM(B136:B142)</f>
        <v>0</v>
      </c>
      <c r="C143" s="43">
        <f>SUM(C136:C142)</f>
        <v>0</v>
      </c>
      <c r="D143" s="51"/>
      <c r="E143" s="44"/>
      <c r="F143" s="52">
        <f>SUM(F136:F142)</f>
        <v>0</v>
      </c>
      <c r="G143" s="43">
        <f>SUM(G136:G142)</f>
        <v>0</v>
      </c>
      <c r="H143" s="51"/>
      <c r="I143" s="51"/>
      <c r="J143" s="42">
        <f>SUM(J136:J142)</f>
        <v>0</v>
      </c>
      <c r="K143" s="43">
        <f>SUM(K136:K142)</f>
        <v>0</v>
      </c>
      <c r="L143" s="51"/>
      <c r="M143" s="44"/>
      <c r="N143" s="52">
        <f>SUM(N136:N142)</f>
        <v>0</v>
      </c>
      <c r="O143" s="43">
        <f>SUM(O136:O142)</f>
        <v>0</v>
      </c>
      <c r="P143" s="51"/>
      <c r="Q143" s="51"/>
      <c r="R143" s="52">
        <f>SUM(R136:R142)</f>
        <v>0</v>
      </c>
      <c r="S143" s="43">
        <f>SUM(S136:S142)</f>
        <v>0</v>
      </c>
      <c r="T143" s="51"/>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hidden="1" customHeight="1" thickTop="1" x14ac:dyDescent="0.2">
      <c r="A144" s="85" t="s">
        <v>41</v>
      </c>
      <c r="B144" s="16"/>
      <c r="C144" s="17"/>
      <c r="D144" s="17"/>
      <c r="E144" s="45" t="s">
        <v>3</v>
      </c>
      <c r="F144" s="46"/>
      <c r="G144" s="46"/>
      <c r="H144" s="46"/>
      <c r="I144" s="47" t="s">
        <v>4</v>
      </c>
      <c r="J144" s="16"/>
      <c r="K144" s="17"/>
      <c r="L144" s="17"/>
      <c r="M144" s="45" t="s">
        <v>5</v>
      </c>
      <c r="N144" s="49"/>
      <c r="O144" s="49"/>
      <c r="P144" s="49"/>
      <c r="Q144" s="50" t="s">
        <v>6</v>
      </c>
      <c r="R144" s="46"/>
      <c r="S144" s="46"/>
      <c r="T144" s="46"/>
      <c r="U144" s="47" t="s">
        <v>4</v>
      </c>
      <c r="V144" s="16"/>
      <c r="W144" s="17"/>
      <c r="X144" s="17"/>
      <c r="Y144" s="45" t="s">
        <v>5</v>
      </c>
      <c r="Z144" s="16"/>
      <c r="AA144" s="17"/>
      <c r="AB144" s="17"/>
      <c r="AC144" s="28" t="s">
        <v>7</v>
      </c>
      <c r="AD144" s="86"/>
      <c r="FQ144" s="94"/>
      <c r="FR144" s="94"/>
      <c r="FS144" s="94"/>
      <c r="FT144" s="94"/>
      <c r="FU144" s="94"/>
      <c r="FV144" s="94"/>
      <c r="FW144" s="94"/>
      <c r="FX144" s="94"/>
    </row>
    <row r="145" spans="1:180" ht="14.25" hidden="1" customHeight="1" x14ac:dyDescent="0.2">
      <c r="A145" s="86"/>
      <c r="B145" s="21" t="s">
        <v>23</v>
      </c>
      <c r="C145" s="22"/>
      <c r="D145" s="22"/>
      <c r="E145" s="4" t="e">
        <f>E134+7</f>
        <v>#VALUE!</v>
      </c>
      <c r="F145" s="23" t="s">
        <v>24</v>
      </c>
      <c r="G145" s="23"/>
      <c r="H145" s="23"/>
      <c r="I145" s="4" t="e">
        <f>I134+7</f>
        <v>#VALUE!</v>
      </c>
      <c r="J145" s="24" t="s">
        <v>23</v>
      </c>
      <c r="K145" s="23"/>
      <c r="L145" s="23"/>
      <c r="M145" s="4" t="e">
        <f>M134+7</f>
        <v>#VALUE!</v>
      </c>
      <c r="N145" s="23" t="s">
        <v>25</v>
      </c>
      <c r="O145" s="23"/>
      <c r="P145" s="23"/>
      <c r="Q145" s="4" t="e">
        <f>Q134+7</f>
        <v>#VALUE!</v>
      </c>
      <c r="R145" s="23" t="s">
        <v>24</v>
      </c>
      <c r="S145" s="23"/>
      <c r="T145" s="23"/>
      <c r="U145" s="4" t="e">
        <f>U134+7</f>
        <v>#VALUE!</v>
      </c>
      <c r="V145" s="24" t="s">
        <v>23</v>
      </c>
      <c r="W145" s="23"/>
      <c r="X145" s="23"/>
      <c r="Y145" s="4" t="e">
        <f>Y134+7</f>
        <v>#VALUE!</v>
      </c>
      <c r="Z145" s="24" t="s">
        <v>23</v>
      </c>
      <c r="AA145" s="23"/>
      <c r="AB145" s="23"/>
      <c r="AC145" s="4">
        <f>AC134+7</f>
        <v>45387</v>
      </c>
      <c r="AD145" s="86"/>
      <c r="FQ145" s="94"/>
      <c r="FR145" s="94"/>
      <c r="FS145" s="94"/>
      <c r="FT145" s="94"/>
      <c r="FU145" s="94"/>
      <c r="FV145" s="94"/>
      <c r="FW145" s="94"/>
      <c r="FX145" s="94"/>
    </row>
    <row r="146" spans="1:180" ht="15" hidden="1" customHeight="1" x14ac:dyDescent="0.2">
      <c r="A146" s="91" t="s">
        <v>10</v>
      </c>
      <c r="B146" s="5" t="s">
        <v>0</v>
      </c>
      <c r="C146" s="1" t="s">
        <v>1</v>
      </c>
      <c r="D146" s="2"/>
      <c r="E146" s="6" t="s">
        <v>2</v>
      </c>
      <c r="F146" s="25" t="s">
        <v>0</v>
      </c>
      <c r="G146" s="1" t="s">
        <v>1</v>
      </c>
      <c r="H146" s="2"/>
      <c r="I146" s="2" t="s">
        <v>2</v>
      </c>
      <c r="J146" s="5" t="s">
        <v>0</v>
      </c>
      <c r="K146" s="1" t="s">
        <v>1</v>
      </c>
      <c r="L146" s="2"/>
      <c r="M146" s="6" t="s">
        <v>2</v>
      </c>
      <c r="N146" s="25" t="s">
        <v>0</v>
      </c>
      <c r="O146" s="1" t="s">
        <v>1</v>
      </c>
      <c r="P146" s="2"/>
      <c r="Q146" s="2" t="s">
        <v>2</v>
      </c>
      <c r="R146" s="25" t="s">
        <v>0</v>
      </c>
      <c r="S146" s="1" t="s">
        <v>1</v>
      </c>
      <c r="T146" s="2"/>
      <c r="U146" s="2" t="s">
        <v>2</v>
      </c>
      <c r="V146" s="5" t="s">
        <v>0</v>
      </c>
      <c r="W146" s="1" t="s">
        <v>1</v>
      </c>
      <c r="X146" s="2"/>
      <c r="Y146" s="6" t="s">
        <v>2</v>
      </c>
      <c r="Z146" s="5" t="s">
        <v>0</v>
      </c>
      <c r="AA146" s="1" t="s">
        <v>1</v>
      </c>
      <c r="AB146" s="2"/>
      <c r="AC146" s="6" t="s">
        <v>2</v>
      </c>
      <c r="AD146" s="91" t="s">
        <v>10</v>
      </c>
      <c r="FQ146" s="94"/>
      <c r="FR146" s="94"/>
      <c r="FS146" s="94"/>
      <c r="FT146" s="94"/>
      <c r="FU146" s="94"/>
      <c r="FV146" s="94"/>
      <c r="FW146" s="94"/>
      <c r="FX146" s="94"/>
    </row>
    <row r="147" spans="1:180" ht="30" hidden="1" customHeight="1" x14ac:dyDescent="0.2">
      <c r="A147" s="91">
        <v>1</v>
      </c>
      <c r="B147" s="5"/>
      <c r="C147" s="1"/>
      <c r="D147" s="2"/>
      <c r="E147" s="7"/>
      <c r="F147" s="25"/>
      <c r="G147" s="1"/>
      <c r="H147" s="2"/>
      <c r="I147" s="30"/>
      <c r="J147" s="5"/>
      <c r="K147" s="1"/>
      <c r="L147" s="2"/>
      <c r="M147" s="7"/>
      <c r="N147" s="25"/>
      <c r="O147" s="1"/>
      <c r="P147" s="2"/>
      <c r="Q147" s="30"/>
      <c r="R147" s="25"/>
      <c r="S147" s="1"/>
      <c r="T147" s="2"/>
      <c r="U147" s="30"/>
      <c r="V147" s="5"/>
      <c r="W147" s="1"/>
      <c r="X147" s="2"/>
      <c r="Y147" s="7"/>
      <c r="Z147" s="5"/>
      <c r="AA147" s="1"/>
      <c r="AB147" s="2"/>
      <c r="AC147" s="93"/>
      <c r="AD147" s="91">
        <v>1</v>
      </c>
      <c r="FQ147" s="94"/>
      <c r="FR147" s="94"/>
      <c r="FS147" s="94"/>
      <c r="FT147" s="94"/>
      <c r="FU147" s="94"/>
      <c r="FV147" s="94"/>
      <c r="FW147" s="94"/>
      <c r="FX147" s="94"/>
    </row>
    <row r="148" spans="1:180" s="15" customFormat="1" ht="30" hidden="1" customHeight="1" x14ac:dyDescent="0.2">
      <c r="A148" s="92">
        <v>2</v>
      </c>
      <c r="B148" s="11"/>
      <c r="C148" s="12"/>
      <c r="D148" s="10"/>
      <c r="E148" s="14"/>
      <c r="F148" s="26"/>
      <c r="G148" s="12"/>
      <c r="H148" s="10"/>
      <c r="I148" s="31"/>
      <c r="J148" s="11"/>
      <c r="K148" s="12"/>
      <c r="L148" s="10"/>
      <c r="M148" s="14"/>
      <c r="N148" s="26"/>
      <c r="O148" s="12"/>
      <c r="P148" s="10"/>
      <c r="Q148" s="10"/>
      <c r="R148" s="26"/>
      <c r="S148" s="12"/>
      <c r="T148" s="10"/>
      <c r="U148" s="31"/>
      <c r="V148" s="11"/>
      <c r="W148" s="12"/>
      <c r="X148" s="10"/>
      <c r="Y148" s="14"/>
      <c r="Z148" s="11"/>
      <c r="AA148" s="12"/>
      <c r="AB148" s="10"/>
      <c r="AC148" s="13"/>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hidden="1" customHeight="1" x14ac:dyDescent="0.2">
      <c r="A149" s="91">
        <v>3</v>
      </c>
      <c r="B149" s="5"/>
      <c r="C149" s="1"/>
      <c r="D149" s="2"/>
      <c r="E149" s="7"/>
      <c r="F149" s="25"/>
      <c r="G149" s="1"/>
      <c r="H149" s="2"/>
      <c r="I149" s="2"/>
      <c r="J149" s="5"/>
      <c r="K149" s="1"/>
      <c r="L149" s="2"/>
      <c r="M149" s="7"/>
      <c r="N149" s="25"/>
      <c r="O149" s="1"/>
      <c r="P149" s="2"/>
      <c r="Q149" s="2"/>
      <c r="R149" s="25"/>
      <c r="S149" s="1"/>
      <c r="T149" s="2"/>
      <c r="U149" s="2"/>
      <c r="V149" s="5"/>
      <c r="W149" s="1"/>
      <c r="X149" s="2"/>
      <c r="Y149" s="7"/>
      <c r="Z149" s="5"/>
      <c r="AA149" s="1"/>
      <c r="AB149" s="2"/>
      <c r="AC149" s="6"/>
      <c r="AD149" s="91">
        <v>3</v>
      </c>
      <c r="FQ149" s="94"/>
      <c r="FR149" s="94"/>
      <c r="FS149" s="94"/>
      <c r="FT149" s="94"/>
      <c r="FU149" s="94"/>
      <c r="FV149" s="94"/>
      <c r="FW149" s="94"/>
      <c r="FX149" s="94"/>
    </row>
    <row r="150" spans="1:180" s="15" customFormat="1" ht="30" hidden="1" customHeight="1" x14ac:dyDescent="0.2">
      <c r="A150" s="92">
        <v>4</v>
      </c>
      <c r="B150" s="11"/>
      <c r="C150" s="12"/>
      <c r="D150" s="10"/>
      <c r="E150" s="14"/>
      <c r="F150" s="26"/>
      <c r="G150" s="12"/>
      <c r="H150" s="10"/>
      <c r="I150" s="31"/>
      <c r="J150" s="11"/>
      <c r="K150" s="12"/>
      <c r="L150" s="10"/>
      <c r="M150" s="14"/>
      <c r="N150" s="26"/>
      <c r="O150" s="12"/>
      <c r="P150" s="10"/>
      <c r="Q150" s="31"/>
      <c r="R150" s="26"/>
      <c r="S150" s="12"/>
      <c r="T150" s="10"/>
      <c r="U150" s="31"/>
      <c r="V150" s="11"/>
      <c r="W150" s="12"/>
      <c r="X150" s="10"/>
      <c r="Y150" s="14"/>
      <c r="Z150" s="11"/>
      <c r="AA150" s="12"/>
      <c r="AB150" s="10"/>
      <c r="AC150" s="13"/>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hidden="1" customHeight="1" x14ac:dyDescent="0.2">
      <c r="A151" s="91">
        <v>5</v>
      </c>
      <c r="B151" s="5"/>
      <c r="C151" s="1"/>
      <c r="D151" s="2"/>
      <c r="E151" s="7"/>
      <c r="F151" s="25"/>
      <c r="G151" s="1"/>
      <c r="H151" s="2"/>
      <c r="I151" s="2"/>
      <c r="J151" s="5"/>
      <c r="K151" s="1"/>
      <c r="L151" s="2"/>
      <c r="M151" s="7"/>
      <c r="N151" s="25"/>
      <c r="O151" s="1"/>
      <c r="P151" s="2"/>
      <c r="Q151" s="30"/>
      <c r="R151" s="25"/>
      <c r="S151" s="1"/>
      <c r="T151" s="2"/>
      <c r="U151" s="2"/>
      <c r="V151" s="5"/>
      <c r="W151" s="1"/>
      <c r="X151" s="2"/>
      <c r="Y151" s="7"/>
      <c r="Z151" s="5"/>
      <c r="AA151" s="1"/>
      <c r="AB151" s="2"/>
      <c r="AC151" s="6"/>
      <c r="AD151" s="91">
        <v>5</v>
      </c>
      <c r="FQ151" s="94"/>
      <c r="FR151" s="94"/>
      <c r="FS151" s="94"/>
      <c r="FT151" s="94"/>
      <c r="FU151" s="94"/>
      <c r="FV151" s="94"/>
      <c r="FW151" s="94"/>
      <c r="FX151" s="94"/>
    </row>
    <row r="152" spans="1:180" s="15" customFormat="1" ht="30" hidden="1" customHeight="1" x14ac:dyDescent="0.2">
      <c r="A152" s="92">
        <v>6</v>
      </c>
      <c r="B152" s="11"/>
      <c r="C152" s="12"/>
      <c r="D152" s="10"/>
      <c r="E152" s="13"/>
      <c r="F152" s="26"/>
      <c r="G152" s="12"/>
      <c r="H152" s="10"/>
      <c r="I152" s="10"/>
      <c r="J152" s="11"/>
      <c r="K152" s="12"/>
      <c r="L152" s="10"/>
      <c r="M152" s="13"/>
      <c r="N152" s="26"/>
      <c r="O152" s="12"/>
      <c r="P152" s="10"/>
      <c r="Q152" s="10"/>
      <c r="R152" s="26"/>
      <c r="S152" s="12"/>
      <c r="T152" s="10"/>
      <c r="U152" s="10"/>
      <c r="V152" s="11"/>
      <c r="W152" s="12"/>
      <c r="X152" s="10"/>
      <c r="Y152" s="13"/>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hidden="1" customHeight="1" thickBot="1" x14ac:dyDescent="0.25">
      <c r="A153" s="91" t="s">
        <v>8</v>
      </c>
      <c r="B153" s="35"/>
      <c r="C153" s="36"/>
      <c r="D153" s="41"/>
      <c r="E153" s="37"/>
      <c r="F153" s="38"/>
      <c r="G153" s="36"/>
      <c r="H153" s="41"/>
      <c r="I153" s="39"/>
      <c r="J153" s="35"/>
      <c r="K153" s="36"/>
      <c r="L153" s="41"/>
      <c r="M153" s="37"/>
      <c r="N153" s="38"/>
      <c r="O153" s="36"/>
      <c r="P153" s="41"/>
      <c r="Q153" s="39"/>
      <c r="R153" s="38"/>
      <c r="S153" s="36"/>
      <c r="T153" s="41"/>
      <c r="U153" s="39"/>
      <c r="V153" s="35"/>
      <c r="W153" s="36"/>
      <c r="X153" s="41"/>
      <c r="Y153" s="37"/>
      <c r="Z153" s="35"/>
      <c r="AA153" s="36"/>
      <c r="AB153" s="41"/>
      <c r="AC153" s="40"/>
      <c r="AD153" s="91" t="s">
        <v>8</v>
      </c>
      <c r="FQ153" s="94"/>
      <c r="FR153" s="94"/>
      <c r="FS153" s="94"/>
      <c r="FT153" s="94"/>
      <c r="FU153" s="94"/>
      <c r="FV153" s="94"/>
      <c r="FW153" s="94"/>
      <c r="FX153" s="94"/>
    </row>
    <row r="154" spans="1:180" ht="13.5" hidden="1"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52">
        <f>SUM(R147:R153)</f>
        <v>0</v>
      </c>
      <c r="S154" s="43">
        <f>SUM(S147:S153)</f>
        <v>0</v>
      </c>
      <c r="T154" s="51"/>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5" hidden="1" customHeight="1" thickTop="1" x14ac:dyDescent="0.2">
      <c r="A155" s="85" t="s">
        <v>42</v>
      </c>
      <c r="B155" s="16"/>
      <c r="C155" s="17"/>
      <c r="D155" s="17"/>
      <c r="E155" s="45" t="s">
        <v>3</v>
      </c>
      <c r="F155" s="46"/>
      <c r="G155" s="46"/>
      <c r="H155" s="46"/>
      <c r="I155" s="47" t="s">
        <v>4</v>
      </c>
      <c r="J155" s="16"/>
      <c r="K155" s="17"/>
      <c r="L155" s="17"/>
      <c r="M155" s="45" t="s">
        <v>5</v>
      </c>
      <c r="N155" s="49"/>
      <c r="O155" s="49"/>
      <c r="P155" s="49"/>
      <c r="Q155" s="50" t="s">
        <v>6</v>
      </c>
      <c r="R155" s="46"/>
      <c r="S155" s="46"/>
      <c r="T155" s="46"/>
      <c r="U155" s="47" t="s">
        <v>4</v>
      </c>
      <c r="V155" s="16"/>
      <c r="W155" s="17"/>
      <c r="X155" s="17"/>
      <c r="Y155" s="45" t="s">
        <v>5</v>
      </c>
      <c r="Z155" s="48"/>
      <c r="AA155"/>
      <c r="AB155"/>
      <c r="AC155" s="28" t="s">
        <v>7</v>
      </c>
      <c r="AD155" s="86"/>
      <c r="FQ155" s="94"/>
      <c r="FR155" s="94"/>
      <c r="FS155" s="94"/>
      <c r="FT155" s="94"/>
      <c r="FU155" s="94"/>
      <c r="FV155" s="94"/>
      <c r="FW155" s="94"/>
      <c r="FX155" s="94"/>
    </row>
    <row r="156" spans="1:180" ht="14.25" hidden="1" customHeight="1" x14ac:dyDescent="0.2">
      <c r="A156" s="86"/>
      <c r="B156" s="21" t="s">
        <v>23</v>
      </c>
      <c r="C156" s="22"/>
      <c r="D156" s="22"/>
      <c r="E156" s="4" t="e">
        <f>E145+7</f>
        <v>#VALUE!</v>
      </c>
      <c r="F156" s="23" t="s">
        <v>24</v>
      </c>
      <c r="G156" s="23"/>
      <c r="H156" s="23"/>
      <c r="I156" s="4" t="e">
        <f>I145+7</f>
        <v>#VALUE!</v>
      </c>
      <c r="J156" s="24" t="s">
        <v>23</v>
      </c>
      <c r="K156" s="23"/>
      <c r="L156" s="23"/>
      <c r="M156" s="4" t="e">
        <f>M145+7</f>
        <v>#VALUE!</v>
      </c>
      <c r="N156" s="23" t="s">
        <v>25</v>
      </c>
      <c r="O156" s="23"/>
      <c r="P156" s="23"/>
      <c r="Q156" s="4" t="e">
        <f>Q145+7</f>
        <v>#VALUE!</v>
      </c>
      <c r="R156" s="23" t="s">
        <v>24</v>
      </c>
      <c r="S156" s="23"/>
      <c r="T156" s="23"/>
      <c r="U156" s="4" t="e">
        <f>U145+7</f>
        <v>#VALUE!</v>
      </c>
      <c r="V156" s="24" t="s">
        <v>23</v>
      </c>
      <c r="W156" s="23"/>
      <c r="X156" s="23"/>
      <c r="Y156" s="4" t="e">
        <f>Y145+7</f>
        <v>#VALUE!</v>
      </c>
      <c r="Z156" s="24" t="s">
        <v>23</v>
      </c>
      <c r="AA156" s="23"/>
      <c r="AB156" s="23"/>
      <c r="AC156" s="4">
        <f>AC145+7</f>
        <v>45394</v>
      </c>
      <c r="AD156" s="86"/>
      <c r="FQ156" s="94"/>
      <c r="FR156" s="94"/>
      <c r="FS156" s="94"/>
      <c r="FT156" s="94"/>
      <c r="FU156" s="94"/>
      <c r="FV156" s="94"/>
      <c r="FW156" s="94"/>
      <c r="FX156" s="94"/>
    </row>
    <row r="157" spans="1:180" ht="15" hidden="1" customHeight="1" x14ac:dyDescent="0.2">
      <c r="A157" s="91" t="s">
        <v>10</v>
      </c>
      <c r="B157" s="5" t="s">
        <v>0</v>
      </c>
      <c r="C157" s="1" t="s">
        <v>1</v>
      </c>
      <c r="D157" s="2"/>
      <c r="E157" s="6" t="s">
        <v>2</v>
      </c>
      <c r="F157" s="25" t="s">
        <v>0</v>
      </c>
      <c r="G157" s="1" t="s">
        <v>1</v>
      </c>
      <c r="H157" s="2"/>
      <c r="I157" s="2" t="s">
        <v>2</v>
      </c>
      <c r="J157" s="5" t="s">
        <v>0</v>
      </c>
      <c r="K157" s="1" t="s">
        <v>1</v>
      </c>
      <c r="L157" s="2"/>
      <c r="M157" s="6" t="s">
        <v>2</v>
      </c>
      <c r="N157" s="25" t="s">
        <v>0</v>
      </c>
      <c r="O157" s="1" t="s">
        <v>1</v>
      </c>
      <c r="P157" s="2"/>
      <c r="Q157" s="2" t="s">
        <v>2</v>
      </c>
      <c r="R157" s="25" t="s">
        <v>0</v>
      </c>
      <c r="S157" s="1" t="s">
        <v>1</v>
      </c>
      <c r="T157" s="2"/>
      <c r="U157" s="2" t="s">
        <v>2</v>
      </c>
      <c r="V157" s="5" t="s">
        <v>0</v>
      </c>
      <c r="W157" s="1" t="s">
        <v>1</v>
      </c>
      <c r="X157" s="2"/>
      <c r="Y157" s="6" t="s">
        <v>2</v>
      </c>
      <c r="Z157" s="5" t="s">
        <v>0</v>
      </c>
      <c r="AA157" s="1" t="s">
        <v>1</v>
      </c>
      <c r="AB157" s="2"/>
      <c r="AC157" s="6" t="s">
        <v>2</v>
      </c>
      <c r="AD157" s="91" t="s">
        <v>10</v>
      </c>
      <c r="FQ157" s="94"/>
      <c r="FR157" s="94"/>
      <c r="FS157" s="94"/>
      <c r="FT157" s="94"/>
      <c r="FU157" s="94"/>
      <c r="FV157" s="94"/>
      <c r="FW157" s="94"/>
      <c r="FX157" s="94"/>
    </row>
    <row r="158" spans="1:180" ht="30" hidden="1" customHeight="1" x14ac:dyDescent="0.2">
      <c r="A158" s="91">
        <v>1</v>
      </c>
      <c r="B158" s="5"/>
      <c r="C158" s="1"/>
      <c r="D158" s="2"/>
      <c r="E158" s="7"/>
      <c r="F158" s="25"/>
      <c r="G158" s="1"/>
      <c r="H158" s="2"/>
      <c r="I158" s="30"/>
      <c r="J158" s="5"/>
      <c r="K158" s="1"/>
      <c r="L158" s="2"/>
      <c r="M158" s="7"/>
      <c r="N158" s="25"/>
      <c r="O158" s="1"/>
      <c r="P158" s="2"/>
      <c r="Q158" s="30"/>
      <c r="R158" s="25"/>
      <c r="S158" s="1"/>
      <c r="T158" s="2"/>
      <c r="U158" s="30"/>
      <c r="V158" s="5"/>
      <c r="W158" s="1"/>
      <c r="X158" s="2"/>
      <c r="Y158" s="7"/>
      <c r="Z158" s="5"/>
      <c r="AA158" s="1"/>
      <c r="AB158" s="2"/>
      <c r="AC158" s="6"/>
      <c r="AD158" s="91">
        <v>1</v>
      </c>
      <c r="FQ158" s="94"/>
      <c r="FR158" s="94"/>
      <c r="FS158" s="94"/>
      <c r="FT158" s="94"/>
      <c r="FU158" s="94"/>
      <c r="FV158" s="94"/>
      <c r="FW158" s="94"/>
      <c r="FX158" s="94"/>
    </row>
    <row r="159" spans="1:180" s="15" customFormat="1" ht="30" hidden="1" customHeight="1" x14ac:dyDescent="0.2">
      <c r="A159" s="92">
        <v>2</v>
      </c>
      <c r="B159" s="11"/>
      <c r="C159" s="12"/>
      <c r="D159" s="10"/>
      <c r="E159" s="14"/>
      <c r="F159" s="26"/>
      <c r="G159" s="12"/>
      <c r="H159" s="10"/>
      <c r="I159" s="31"/>
      <c r="J159" s="11"/>
      <c r="K159" s="12"/>
      <c r="L159" s="10"/>
      <c r="M159" s="14"/>
      <c r="N159" s="26"/>
      <c r="O159" s="12"/>
      <c r="P159" s="10"/>
      <c r="Q159" s="10"/>
      <c r="R159" s="26"/>
      <c r="S159" s="12"/>
      <c r="T159" s="10"/>
      <c r="U159" s="31"/>
      <c r="V159" s="11"/>
      <c r="W159" s="12"/>
      <c r="X159" s="10"/>
      <c r="Y159" s="14"/>
      <c r="Z159" s="11"/>
      <c r="AA159" s="12"/>
      <c r="AB159" s="10"/>
      <c r="AC159" s="13"/>
      <c r="AD159" s="92">
        <v>2</v>
      </c>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row>
    <row r="160" spans="1:180" ht="30" hidden="1" customHeight="1" x14ac:dyDescent="0.2">
      <c r="A160" s="91">
        <v>3</v>
      </c>
      <c r="B160" s="5"/>
      <c r="C160" s="1"/>
      <c r="D160" s="2"/>
      <c r="E160" s="7"/>
      <c r="F160" s="25"/>
      <c r="G160" s="1"/>
      <c r="H160" s="2"/>
      <c r="I160" s="2"/>
      <c r="J160" s="5"/>
      <c r="K160" s="1"/>
      <c r="L160" s="2"/>
      <c r="M160" s="6"/>
      <c r="N160" s="25"/>
      <c r="O160" s="1"/>
      <c r="P160" s="2"/>
      <c r="Q160" s="2"/>
      <c r="R160" s="25"/>
      <c r="S160" s="1"/>
      <c r="T160" s="2"/>
      <c r="U160" s="2"/>
      <c r="V160" s="5"/>
      <c r="W160" s="1"/>
      <c r="X160" s="2"/>
      <c r="Y160" s="6"/>
      <c r="Z160" s="5"/>
      <c r="AA160" s="1"/>
      <c r="AB160" s="2"/>
      <c r="AC160" s="6"/>
      <c r="AD160" s="91">
        <v>3</v>
      </c>
      <c r="FQ160" s="94"/>
      <c r="FR160" s="94"/>
      <c r="FS160" s="94"/>
      <c r="FT160" s="94"/>
      <c r="FU160" s="94"/>
      <c r="FV160" s="94"/>
      <c r="FW160" s="94"/>
      <c r="FX160" s="94"/>
    </row>
    <row r="161" spans="1:180" s="15" customFormat="1" ht="30" hidden="1" customHeight="1" x14ac:dyDescent="0.2">
      <c r="A161" s="92">
        <v>4</v>
      </c>
      <c r="B161" s="11"/>
      <c r="C161" s="12"/>
      <c r="D161" s="10"/>
      <c r="E161" s="14"/>
      <c r="F161" s="26"/>
      <c r="G161" s="12"/>
      <c r="H161" s="10"/>
      <c r="I161" s="31"/>
      <c r="J161" s="11"/>
      <c r="K161" s="12"/>
      <c r="L161" s="10"/>
      <c r="M161" s="14"/>
      <c r="N161" s="26"/>
      <c r="O161" s="12"/>
      <c r="P161" s="10"/>
      <c r="Q161" s="31"/>
      <c r="R161" s="26"/>
      <c r="S161" s="12"/>
      <c r="T161" s="10"/>
      <c r="U161" s="31"/>
      <c r="V161" s="11"/>
      <c r="W161" s="12"/>
      <c r="X161" s="10"/>
      <c r="Y161" s="14"/>
      <c r="Z161" s="11"/>
      <c r="AA161" s="12"/>
      <c r="AB161" s="10"/>
      <c r="AC161" s="13"/>
      <c r="AD161" s="92">
        <v>4</v>
      </c>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row>
    <row r="162" spans="1:180" ht="30" hidden="1" customHeight="1" x14ac:dyDescent="0.2">
      <c r="A162" s="91">
        <v>5</v>
      </c>
      <c r="B162" s="5"/>
      <c r="C162" s="1"/>
      <c r="D162" s="2"/>
      <c r="E162" s="7"/>
      <c r="F162" s="25"/>
      <c r="G162" s="1"/>
      <c r="H162" s="2"/>
      <c r="I162" s="2"/>
      <c r="J162" s="5"/>
      <c r="K162" s="1"/>
      <c r="L162" s="2"/>
      <c r="M162" s="7"/>
      <c r="N162" s="25"/>
      <c r="O162" s="1"/>
      <c r="P162" s="2"/>
      <c r="Q162" s="30"/>
      <c r="R162" s="25"/>
      <c r="S162" s="1"/>
      <c r="T162" s="2"/>
      <c r="U162" s="2"/>
      <c r="V162" s="5"/>
      <c r="W162" s="1"/>
      <c r="X162" s="2"/>
      <c r="Y162" s="7"/>
      <c r="Z162" s="5"/>
      <c r="AA162" s="1"/>
      <c r="AB162" s="2"/>
      <c r="AC162" s="6"/>
      <c r="AD162" s="91">
        <v>5</v>
      </c>
      <c r="FQ162" s="94"/>
      <c r="FR162" s="94"/>
      <c r="FS162" s="94"/>
      <c r="FT162" s="94"/>
      <c r="FU162" s="94"/>
      <c r="FV162" s="94"/>
      <c r="FW162" s="94"/>
      <c r="FX162" s="94"/>
    </row>
    <row r="163" spans="1:180" s="15" customFormat="1" ht="30" hidden="1" customHeight="1" x14ac:dyDescent="0.2">
      <c r="A163" s="92">
        <v>6</v>
      </c>
      <c r="B163" s="11"/>
      <c r="C163" s="12"/>
      <c r="D163" s="10"/>
      <c r="E163" s="13"/>
      <c r="F163" s="26"/>
      <c r="G163" s="12"/>
      <c r="H163" s="10"/>
      <c r="I163" s="10"/>
      <c r="J163" s="11"/>
      <c r="K163" s="12"/>
      <c r="L163" s="10"/>
      <c r="M163" s="13"/>
      <c r="N163" s="26"/>
      <c r="O163" s="12"/>
      <c r="P163" s="10"/>
      <c r="Q163" s="10"/>
      <c r="R163" s="26"/>
      <c r="S163" s="12"/>
      <c r="T163" s="10"/>
      <c r="U163" s="10"/>
      <c r="V163" s="11"/>
      <c r="W163" s="12"/>
      <c r="X163" s="10"/>
      <c r="Y163" s="13"/>
      <c r="Z163" s="11"/>
      <c r="AA163" s="12"/>
      <c r="AB163" s="10"/>
      <c r="AC163" s="13"/>
      <c r="AD163" s="92">
        <v>6</v>
      </c>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row>
    <row r="164" spans="1:180" ht="30" hidden="1" customHeight="1" thickBot="1" x14ac:dyDescent="0.25">
      <c r="A164" s="91" t="s">
        <v>8</v>
      </c>
      <c r="B164" s="35"/>
      <c r="C164" s="36"/>
      <c r="D164" s="41"/>
      <c r="E164" s="37"/>
      <c r="F164" s="38"/>
      <c r="G164" s="36"/>
      <c r="H164" s="41"/>
      <c r="I164" s="39"/>
      <c r="J164" s="35"/>
      <c r="K164" s="36"/>
      <c r="L164" s="41"/>
      <c r="M164" s="37"/>
      <c r="N164" s="38"/>
      <c r="O164" s="36"/>
      <c r="P164" s="41"/>
      <c r="Q164" s="39"/>
      <c r="R164" s="38"/>
      <c r="S164" s="36"/>
      <c r="T164" s="41"/>
      <c r="U164" s="39"/>
      <c r="V164" s="35"/>
      <c r="W164" s="36"/>
      <c r="X164" s="41"/>
      <c r="Y164" s="37"/>
      <c r="Z164" s="35"/>
      <c r="AA164" s="36"/>
      <c r="AB164" s="41"/>
      <c r="AC164" s="40"/>
      <c r="AD164" s="91" t="s">
        <v>8</v>
      </c>
      <c r="FQ164" s="94"/>
      <c r="FR164" s="94"/>
      <c r="FS164" s="94"/>
      <c r="FT164" s="94"/>
      <c r="FU164" s="94"/>
      <c r="FV164" s="94"/>
      <c r="FW164" s="94"/>
      <c r="FX164" s="94"/>
    </row>
    <row r="165" spans="1:180" ht="13.5" hidden="1" customHeight="1" thickTop="1" thickBot="1" x14ac:dyDescent="0.25">
      <c r="A165" s="87" t="s">
        <v>9</v>
      </c>
      <c r="B165" s="42">
        <f>SUM(B158:B164)</f>
        <v>0</v>
      </c>
      <c r="C165" s="43">
        <f>SUM(C158:C164)</f>
        <v>0</v>
      </c>
      <c r="D165" s="51"/>
      <c r="E165" s="44"/>
      <c r="F165" s="52">
        <f>SUM(F158:F164)</f>
        <v>0</v>
      </c>
      <c r="G165" s="43">
        <f>SUM(G158:G164)</f>
        <v>0</v>
      </c>
      <c r="H165" s="51"/>
      <c r="I165" s="51"/>
      <c r="J165" s="42">
        <f>SUM(J158:J164)</f>
        <v>0</v>
      </c>
      <c r="K165" s="43">
        <f>SUM(K158:K164)</f>
        <v>0</v>
      </c>
      <c r="L165" s="51"/>
      <c r="M165" s="44"/>
      <c r="N165" s="52">
        <f>SUM(N158:N164)</f>
        <v>0</v>
      </c>
      <c r="O165" s="43">
        <f>SUM(O158:O164)</f>
        <v>0</v>
      </c>
      <c r="P165" s="51"/>
      <c r="Q165" s="51"/>
      <c r="R165" s="52">
        <f>SUM(R158:R164)</f>
        <v>0</v>
      </c>
      <c r="S165" s="43">
        <f>SUM(S158:S164)</f>
        <v>0</v>
      </c>
      <c r="T165" s="51"/>
      <c r="U165" s="51"/>
      <c r="V165" s="42">
        <f>SUM(V158:V164)</f>
        <v>0</v>
      </c>
      <c r="W165" s="43">
        <f>SUM(W158:W164)</f>
        <v>0</v>
      </c>
      <c r="X165" s="51"/>
      <c r="Y165" s="44"/>
      <c r="Z165" s="42">
        <f>SUM(Z158:Z164)</f>
        <v>0</v>
      </c>
      <c r="AA165" s="43">
        <f>SUM(AA158:AA164)</f>
        <v>0</v>
      </c>
      <c r="AB165" s="51"/>
      <c r="AC165" s="44"/>
      <c r="AD165" s="87" t="s">
        <v>9</v>
      </c>
      <c r="FQ165" s="94"/>
      <c r="FR165" s="94"/>
      <c r="FS165" s="94"/>
      <c r="FT165" s="94"/>
      <c r="FU165" s="94"/>
      <c r="FV165" s="94"/>
      <c r="FW165" s="94"/>
      <c r="FX165" s="94"/>
    </row>
    <row r="166" spans="1:180" ht="15.75" customHeight="1" thickTop="1" x14ac:dyDescent="0.2">
      <c r="W166"/>
      <c r="X166"/>
      <c r="Y166"/>
      <c r="Z166"/>
      <c r="AA166"/>
      <c r="AB166"/>
      <c r="AC166"/>
      <c r="AD166"/>
      <c r="FQ166" s="94"/>
      <c r="FR166" s="94"/>
      <c r="FS166" s="94"/>
      <c r="FT166" s="94"/>
      <c r="FU166" s="94"/>
      <c r="FV166" s="94"/>
      <c r="FW166" s="94"/>
      <c r="FX166" s="94"/>
    </row>
    <row r="167" spans="1:180" ht="13.8" thickBot="1" x14ac:dyDescent="0.25">
      <c r="A167" t="s">
        <v>22</v>
      </c>
      <c r="W167"/>
      <c r="X167"/>
      <c r="Y167"/>
      <c r="Z167"/>
      <c r="AA167"/>
      <c r="AB167"/>
      <c r="AC167"/>
      <c r="AD167"/>
      <c r="FQ167" s="94"/>
      <c r="FR167" s="94"/>
      <c r="FS167" s="94"/>
      <c r="FT167" s="94"/>
      <c r="FU167" s="94"/>
      <c r="FV167" s="94"/>
      <c r="FW167" s="94"/>
      <c r="FX167" s="94"/>
    </row>
    <row r="168" spans="1:180" ht="15" customHeight="1" thickTop="1" thickBot="1" x14ac:dyDescent="0.25">
      <c r="B168" s="111" t="str">
        <f>B1</f>
        <v>山梨　太郎</v>
      </c>
      <c r="C168" s="112"/>
      <c r="D168" s="113"/>
      <c r="E168" s="113" t="str">
        <f>E122</f>
        <v>月曜日</v>
      </c>
      <c r="F168" s="114" t="str">
        <f>F1</f>
        <v>甲州　花子</v>
      </c>
      <c r="G168" s="115"/>
      <c r="H168" s="116"/>
      <c r="I168" s="116" t="str">
        <f>I122</f>
        <v>月曜日</v>
      </c>
      <c r="J168" s="337" t="str">
        <f>J1</f>
        <v>笛吹　次郎</v>
      </c>
      <c r="K168" s="338"/>
      <c r="L168" s="339"/>
      <c r="M168" s="339" t="str">
        <f>M122</f>
        <v>火曜日</v>
      </c>
      <c r="N168" s="117" t="str">
        <f>N1</f>
        <v>吉田　三郎</v>
      </c>
      <c r="O168" s="118"/>
      <c r="P168" s="117"/>
      <c r="Q168" s="118" t="str">
        <f>Q122</f>
        <v>火曜日</v>
      </c>
      <c r="R168" s="347" t="str">
        <f>R1</f>
        <v>富士　さくら</v>
      </c>
      <c r="S168" s="348"/>
      <c r="T168" s="349"/>
      <c r="U168" s="349" t="str">
        <f>U122</f>
        <v>水曜日</v>
      </c>
      <c r="V168" s="350" t="str">
        <f>V1</f>
        <v>大月　四郎</v>
      </c>
      <c r="W168" s="351"/>
      <c r="X168" s="352"/>
      <c r="Y168" s="351" t="str">
        <f>Y122</f>
        <v>木曜日</v>
      </c>
      <c r="Z168"/>
      <c r="AA168" s="189" t="s">
        <v>113</v>
      </c>
      <c r="AB168"/>
      <c r="AC168"/>
      <c r="AD168"/>
      <c r="FQ168" s="94"/>
      <c r="FR168" s="94"/>
      <c r="FS168" s="94"/>
      <c r="FT168" s="94"/>
      <c r="FU168" s="94"/>
      <c r="FV168" s="94"/>
      <c r="FW168" s="94"/>
      <c r="FX168" s="94"/>
    </row>
    <row r="169" spans="1:180" ht="13.8" thickTop="1" x14ac:dyDescent="0.2">
      <c r="B169" s="109" t="s">
        <v>0</v>
      </c>
      <c r="C169" s="110" t="s">
        <v>1</v>
      </c>
      <c r="E169" s="193">
        <f>COUNTIF(D$3:D$165,"○")</f>
        <v>8</v>
      </c>
      <c r="F169" s="109" t="s">
        <v>0</v>
      </c>
      <c r="G169" s="110" t="s">
        <v>1</v>
      </c>
      <c r="I169" s="193">
        <f>COUNTIF(H$3:H$165,"○")</f>
        <v>8</v>
      </c>
      <c r="J169" s="109" t="s">
        <v>0</v>
      </c>
      <c r="K169" s="110" t="s">
        <v>1</v>
      </c>
      <c r="M169" s="193">
        <f>COUNTIF(L$3:L$165,"○")</f>
        <v>8</v>
      </c>
      <c r="N169" s="109" t="s">
        <v>0</v>
      </c>
      <c r="O169" s="110" t="s">
        <v>1</v>
      </c>
      <c r="P169" s="48"/>
      <c r="Q169" s="194">
        <f>COUNTIF(P$3:P$165,"○")</f>
        <v>8</v>
      </c>
      <c r="R169" s="109" t="s">
        <v>0</v>
      </c>
      <c r="S169" s="110" t="s">
        <v>1</v>
      </c>
      <c r="U169" s="193">
        <f>COUNTIF(T$3:T$165,"○")</f>
        <v>8</v>
      </c>
      <c r="V169" s="109" t="s">
        <v>0</v>
      </c>
      <c r="W169" s="110" t="s">
        <v>1</v>
      </c>
      <c r="X169"/>
      <c r="Y169" s="194">
        <f>COUNTIF(X$3:X$165,"○")</f>
        <v>8</v>
      </c>
      <c r="Z169"/>
      <c r="AA169" s="190" t="s">
        <v>59</v>
      </c>
      <c r="AB169"/>
      <c r="AC169"/>
      <c r="AD169"/>
      <c r="FQ169" s="94"/>
      <c r="FR169" s="94"/>
      <c r="FS169" s="94"/>
      <c r="FT169" s="94"/>
      <c r="FU169" s="94"/>
      <c r="FV169" s="94"/>
      <c r="FW169" s="94"/>
      <c r="FX169" s="94"/>
    </row>
    <row r="170" spans="1:180" ht="13.8" thickBot="1" x14ac:dyDescent="0.25">
      <c r="A170" t="s">
        <v>12</v>
      </c>
      <c r="B170" s="72">
        <f>+B11+B22+B33+B44+B55+B66+B77+B88+B99+B110+B121+B132</f>
        <v>0</v>
      </c>
      <c r="C170" s="74">
        <f>+C11+C22+C33+C44+C55+C66+C77+C88+C99+C110+C121+C132</f>
        <v>0</v>
      </c>
      <c r="D170" s="107" t="s">
        <v>50</v>
      </c>
      <c r="E170" s="108">
        <f>+'１学期（拠点校指導教員）'!E191+'２学期（拠点校指導教員）'!E204+'３学期（拠点校指導教員）'!E169</f>
        <v>36</v>
      </c>
      <c r="F170" s="72">
        <f>+F11+F22+F33+F44+F55+F66+F77+F88+F99+F110+F121+F132</f>
        <v>0</v>
      </c>
      <c r="G170" s="74">
        <f>+G11+G22+G33+G44+G55+G66+G77+G88+G99+G110+G121+G132</f>
        <v>0</v>
      </c>
      <c r="H170" s="107" t="s">
        <v>50</v>
      </c>
      <c r="I170" s="108">
        <f>+'１学期（拠点校指導教員）'!I191+'２学期（拠点校指導教員）'!I204+'３学期（拠点校指導教員）'!I169</f>
        <v>36</v>
      </c>
      <c r="J170" s="72">
        <f>+J11+J22+J33+J44+J55+J66+J77+J88+J99+J110+J121+J132</f>
        <v>0</v>
      </c>
      <c r="K170" s="74">
        <f>+K11+K22+K33+K44+K55+K66+K77+K88+K99+K110+K121+K132</f>
        <v>0</v>
      </c>
      <c r="L170" s="107" t="s">
        <v>50</v>
      </c>
      <c r="M170" s="108">
        <f>+'１学期（拠点校指導教員）'!M191+'２学期（拠点校指導教員）'!M204+'３学期（拠点校指導教員）'!M169</f>
        <v>35</v>
      </c>
      <c r="N170" s="72">
        <f>+N11+N22+N33+N44+N55+N66+N77+N88+N99+N110+N121+N132</f>
        <v>0</v>
      </c>
      <c r="O170" s="74">
        <f>+O11+O22+O33+O44+O55+O66+O77+O88+O99+O110+O121+O132</f>
        <v>0</v>
      </c>
      <c r="P170" s="119" t="s">
        <v>50</v>
      </c>
      <c r="Q170" s="120">
        <f>+'１学期（拠点校指導教員）'!Q191+'２学期（拠点校指導教員）'!Q204+'３学期（拠点校指導教員）'!Q169</f>
        <v>36</v>
      </c>
      <c r="R170" s="72">
        <f>+R11+R22+R33+R44+R55+R66+R77+R88+R99+R110+R121+R132</f>
        <v>0</v>
      </c>
      <c r="S170" s="74">
        <f>+S11+S22+S33+S44+S55+S66+S77+S88+S99+S110+S121+S132</f>
        <v>0</v>
      </c>
      <c r="T170" s="107" t="s">
        <v>50</v>
      </c>
      <c r="U170" s="108">
        <f>+'１学期（拠点校指導教員）'!U191+'２学期（拠点校指導教員）'!U204+'３学期（拠点校指導教員）'!U169</f>
        <v>35</v>
      </c>
      <c r="V170" s="72">
        <f>+V11+V22+V33+V44+V55+V66+V77+V88+V99+V110+V121+V132</f>
        <v>0</v>
      </c>
      <c r="W170" s="74">
        <f>+W11+W22+W33+W44+W55+W66+W77+W88+W99+W110+W121+W132</f>
        <v>0</v>
      </c>
      <c r="X170" s="107" t="s">
        <v>50</v>
      </c>
      <c r="Y170" s="120">
        <f>+'１学期（拠点校指導教員）'!Y191+'２学期（拠点校指導教員）'!Y204+'３学期（拠点校指導教員）'!Y169</f>
        <v>35</v>
      </c>
      <c r="Z170"/>
      <c r="AA170" s="190" t="s">
        <v>61</v>
      </c>
      <c r="AB170"/>
      <c r="AC170"/>
      <c r="AD170"/>
      <c r="FQ170" s="94"/>
      <c r="FR170" s="94"/>
      <c r="FS170" s="94"/>
      <c r="FT170" s="94"/>
      <c r="FU170" s="94"/>
      <c r="FV170" s="94"/>
      <c r="FW170" s="94"/>
      <c r="FX170" s="94"/>
    </row>
    <row r="171" spans="1:180" ht="14.4" thickTop="1" thickBot="1" x14ac:dyDescent="0.25">
      <c r="B171" s="474">
        <f>SUM(B170,C170)</f>
        <v>0</v>
      </c>
      <c r="C171" s="475"/>
      <c r="D171" s="89"/>
      <c r="F171" s="474">
        <f>SUM(F170,G170)</f>
        <v>0</v>
      </c>
      <c r="G171" s="475"/>
      <c r="H171" s="89"/>
      <c r="J171" s="474">
        <f>SUM(J170,K170)</f>
        <v>0</v>
      </c>
      <c r="K171" s="475"/>
      <c r="L171" s="89"/>
      <c r="N171" s="474">
        <f>SUM(N170,O170)</f>
        <v>0</v>
      </c>
      <c r="O171" s="475"/>
      <c r="P171" s="89"/>
      <c r="R171" s="474">
        <f>SUM(R170,S170)</f>
        <v>0</v>
      </c>
      <c r="S171" s="475"/>
      <c r="T171" s="89"/>
      <c r="V171" s="474">
        <f>SUM(V170,W170)</f>
        <v>0</v>
      </c>
      <c r="W171" s="475"/>
      <c r="X171" s="89"/>
      <c r="Y171"/>
      <c r="Z171"/>
      <c r="AA171" s="189" t="s">
        <v>114</v>
      </c>
      <c r="AB171"/>
      <c r="AC171"/>
      <c r="AD171"/>
      <c r="FQ171" s="94"/>
      <c r="FR171" s="94"/>
      <c r="FS171" s="94"/>
      <c r="FT171" s="94"/>
      <c r="FU171" s="94"/>
      <c r="FV171" s="94"/>
      <c r="FW171" s="94"/>
      <c r="FX171" s="94"/>
    </row>
    <row r="172" spans="1:180" ht="13.5" thickTop="1" x14ac:dyDescent="0.2">
      <c r="W172"/>
      <c r="X172"/>
      <c r="Y172"/>
      <c r="Z172"/>
      <c r="AA172" s="189"/>
      <c r="AB172"/>
      <c r="AC172"/>
      <c r="AD172"/>
      <c r="FQ172" s="94"/>
      <c r="FR172" s="94"/>
      <c r="FS172" s="94"/>
      <c r="FT172" s="94"/>
      <c r="FU172" s="94"/>
      <c r="FV172" s="94"/>
      <c r="FW172" s="94"/>
      <c r="FX172" s="94"/>
    </row>
    <row r="173" spans="1:180" ht="34.5" customHeight="1" thickBot="1" x14ac:dyDescent="0.25">
      <c r="C173" s="428" t="str">
        <f>B1</f>
        <v>山梨　太郎</v>
      </c>
      <c r="D173" s="428"/>
      <c r="E173" s="428"/>
      <c r="G173" s="485" t="str">
        <f>F1</f>
        <v>甲州　花子</v>
      </c>
      <c r="H173" s="485"/>
      <c r="I173" s="485"/>
      <c r="K173" s="477" t="str">
        <f>J1</f>
        <v>笛吹　次郎</v>
      </c>
      <c r="L173" s="477"/>
      <c r="M173" s="477"/>
      <c r="O173" s="478" t="str">
        <f>N1</f>
        <v>吉田　三郎</v>
      </c>
      <c r="P173" s="478"/>
      <c r="Q173" s="478"/>
      <c r="S173" s="486" t="str">
        <f>R1</f>
        <v>富士　さくら</v>
      </c>
      <c r="T173" s="486"/>
      <c r="U173" s="486"/>
      <c r="W173" s="480" t="str">
        <f>V1</f>
        <v>大月　四郎</v>
      </c>
      <c r="X173" s="480"/>
      <c r="Y173" s="480"/>
      <c r="Z173"/>
      <c r="AA173"/>
      <c r="AB173"/>
      <c r="AC173"/>
      <c r="AD173"/>
      <c r="FQ173" s="94"/>
      <c r="FR173" s="94"/>
      <c r="FS173" s="94"/>
      <c r="FT173" s="94"/>
      <c r="FU173" s="94"/>
      <c r="FV173" s="94"/>
      <c r="FW173" s="94"/>
      <c r="FX173" s="94"/>
    </row>
    <row r="174" spans="1:180" ht="15.75" customHeight="1" thickBot="1" x14ac:dyDescent="0.25">
      <c r="C174" s="99"/>
      <c r="D174" s="101" t="s">
        <v>21</v>
      </c>
      <c r="E174" s="100"/>
      <c r="G174" s="98"/>
      <c r="H174" s="101" t="s">
        <v>21</v>
      </c>
      <c r="I174" s="97"/>
      <c r="K174" s="88"/>
      <c r="L174" s="101" t="s">
        <v>21</v>
      </c>
      <c r="M174" s="88"/>
      <c r="O174" s="88"/>
      <c r="P174" s="101" t="s">
        <v>21</v>
      </c>
      <c r="Q174" s="88"/>
      <c r="S174" s="98"/>
      <c r="T174" s="101" t="s">
        <v>21</v>
      </c>
      <c r="U174" s="97"/>
      <c r="W174" s="88"/>
      <c r="X174" s="101" t="s">
        <v>21</v>
      </c>
      <c r="Y174" s="88"/>
      <c r="Z174"/>
      <c r="AA174">
        <f>34*7+3</f>
        <v>241</v>
      </c>
      <c r="AB174"/>
      <c r="AC174"/>
      <c r="AD174"/>
      <c r="FQ174" s="94"/>
      <c r="FR174" s="94"/>
      <c r="FS174" s="94"/>
      <c r="FT174" s="94"/>
      <c r="FU174" s="94"/>
      <c r="FV174" s="94"/>
      <c r="FW174" s="94"/>
      <c r="FX174" s="94"/>
    </row>
    <row r="175" spans="1:180" ht="13.8" thickBot="1" x14ac:dyDescent="0.25">
      <c r="C175" s="309">
        <f>SUM(B11,B22,B33,B44,B55,B66,B77,B88,B99,B110,B121,B132)</f>
        <v>0</v>
      </c>
      <c r="D175" s="328">
        <f>C175+'２学期（拠点校指導教員）'!D210</f>
        <v>0</v>
      </c>
      <c r="E175" s="329" t="s">
        <v>19</v>
      </c>
      <c r="G175" s="311">
        <f>SUM(F11,F22,F33,F44,F55,F66,F77,F88,F99,F110,F121,F132)</f>
        <v>0</v>
      </c>
      <c r="H175" s="328">
        <f>G175+'２学期（拠点校指導教員）'!H210</f>
        <v>0</v>
      </c>
      <c r="I175" s="331" t="s">
        <v>19</v>
      </c>
      <c r="K175" s="311">
        <f>SUM(J11,J22,J33,J44,J55,J66,J77,J88,J99,J110,J121,J132)</f>
        <v>0</v>
      </c>
      <c r="L175" s="328">
        <f>K175+'２学期（拠点校指導教員）'!L210</f>
        <v>0</v>
      </c>
      <c r="M175" s="331" t="s">
        <v>19</v>
      </c>
      <c r="O175" s="311">
        <f>SUM(N11,N22,N33,N44,N55,N66,N77,N88,N99,N110,N121,N132)</f>
        <v>0</v>
      </c>
      <c r="P175" s="328">
        <f>O175+'２学期（拠点校指導教員）'!P210</f>
        <v>0</v>
      </c>
      <c r="Q175" s="331" t="s">
        <v>19</v>
      </c>
      <c r="S175" s="311">
        <f>SUM(R11,R22,R33,R44,R55,R66,R77,R88,R99,R110,R121,R132)</f>
        <v>0</v>
      </c>
      <c r="T175" s="328">
        <f>S175+'２学期（拠点校指導教員）'!T210</f>
        <v>0</v>
      </c>
      <c r="U175" s="331" t="s">
        <v>19</v>
      </c>
      <c r="W175" s="311">
        <f>SUM(V11,V22,V33,V44,V55,V66,V77,V88,V99,V110,V121,V132)</f>
        <v>0</v>
      </c>
      <c r="X175" s="328">
        <f>W175+'２学期（拠点校指導教員）'!X210</f>
        <v>0</v>
      </c>
      <c r="Y175" s="331" t="s">
        <v>19</v>
      </c>
      <c r="Z175"/>
      <c r="AA175">
        <f>34*4</f>
        <v>136</v>
      </c>
      <c r="AB175"/>
      <c r="AC175"/>
      <c r="AD175"/>
      <c r="FQ175" s="94"/>
      <c r="FR175" s="94"/>
      <c r="FS175" s="94"/>
      <c r="FT175" s="94"/>
      <c r="FU175" s="94"/>
      <c r="FV175" s="94"/>
      <c r="FW175" s="94"/>
      <c r="FX175" s="94"/>
    </row>
    <row r="176" spans="1:180" x14ac:dyDescent="0.2">
      <c r="C176" s="2">
        <f t="shared" ref="C176:C181" si="0">COUNTIF($D$4:$D$165,S187)</f>
        <v>0</v>
      </c>
      <c r="D176" s="102">
        <f>C176+'２学期（拠点校指導教員）'!D211</f>
        <v>0</v>
      </c>
      <c r="E176" s="272" t="s">
        <v>13</v>
      </c>
      <c r="G176" s="1">
        <f>COUNTIF($H$4:$H$165,$S187)</f>
        <v>0</v>
      </c>
      <c r="H176" s="102">
        <f>G176+'２学期（拠点校指導教員）'!H211</f>
        <v>0</v>
      </c>
      <c r="I176" s="95" t="s">
        <v>13</v>
      </c>
      <c r="K176" s="1">
        <f t="shared" ref="K176:K181" si="1">COUNTIF($L$4:$L$165,$S187)</f>
        <v>0</v>
      </c>
      <c r="L176" s="102">
        <f>K176+'２学期（拠点校指導教員）'!L211</f>
        <v>0</v>
      </c>
      <c r="M176" s="95" t="s">
        <v>13</v>
      </c>
      <c r="O176" s="1">
        <f t="shared" ref="O176:O181" si="2">COUNTIF($P$4:$P$165,$S187)</f>
        <v>0</v>
      </c>
      <c r="P176" s="102">
        <f>O176+'２学期（拠点校指導教員）'!P211</f>
        <v>0</v>
      </c>
      <c r="Q176" s="95" t="s">
        <v>13</v>
      </c>
      <c r="S176" s="1">
        <f>COUNTIF($T$4:$T$165,$S187)</f>
        <v>0</v>
      </c>
      <c r="T176" s="102">
        <f>S176+'２学期（拠点校指導教員）'!T211</f>
        <v>0</v>
      </c>
      <c r="U176" s="95" t="s">
        <v>13</v>
      </c>
      <c r="W176" s="1">
        <f>COUNTIF($X$4:$X$165,$S187)</f>
        <v>0</v>
      </c>
      <c r="X176" s="102">
        <f>W176+'２学期（拠点校指導教員）'!X211</f>
        <v>0</v>
      </c>
      <c r="Y176" s="95" t="s">
        <v>13</v>
      </c>
      <c r="Z176"/>
      <c r="AA176"/>
      <c r="AB176"/>
      <c r="AC176"/>
      <c r="AD176"/>
      <c r="FQ176" s="94"/>
      <c r="FR176" s="94"/>
      <c r="FS176" s="94"/>
      <c r="FT176" s="94"/>
      <c r="FU176" s="94"/>
      <c r="FV176" s="94"/>
      <c r="FW176" s="94"/>
      <c r="FX176" s="94"/>
    </row>
    <row r="177" spans="3:180" x14ac:dyDescent="0.2">
      <c r="C177" s="2">
        <f t="shared" si="0"/>
        <v>0</v>
      </c>
      <c r="D177" s="318">
        <f>C177+'２学期（拠点校指導教員）'!D212</f>
        <v>0</v>
      </c>
      <c r="E177" s="319" t="s">
        <v>14</v>
      </c>
      <c r="G177" s="1">
        <f t="shared" ref="G177" si="3">COUNTIF($H$4:$H$165,$S188)</f>
        <v>0</v>
      </c>
      <c r="H177" s="318">
        <f>G177+'２学期（拠点校指導教員）'!H212</f>
        <v>0</v>
      </c>
      <c r="I177" s="320" t="s">
        <v>14</v>
      </c>
      <c r="K177" s="1">
        <f t="shared" si="1"/>
        <v>0</v>
      </c>
      <c r="L177" s="318">
        <f>K177+'２学期（拠点校指導教員）'!L212</f>
        <v>0</v>
      </c>
      <c r="M177" s="320" t="s">
        <v>14</v>
      </c>
      <c r="O177" s="1">
        <f t="shared" si="2"/>
        <v>0</v>
      </c>
      <c r="P177" s="318">
        <f>O177+'２学期（拠点校指導教員）'!P212</f>
        <v>0</v>
      </c>
      <c r="Q177" s="320" t="s">
        <v>14</v>
      </c>
      <c r="S177" s="1">
        <f t="shared" ref="S177" si="4">COUNTIF($T$4:$T$165,$S188)</f>
        <v>0</v>
      </c>
      <c r="T177" s="318">
        <f>S177+'２学期（拠点校指導教員）'!T212</f>
        <v>0</v>
      </c>
      <c r="U177" s="320" t="s">
        <v>14</v>
      </c>
      <c r="W177" s="1">
        <f t="shared" ref="W177" si="5">COUNTIF($X$4:$X$165,$S188)</f>
        <v>0</v>
      </c>
      <c r="X177" s="318">
        <f>W177+'２学期（拠点校指導教員）'!X212</f>
        <v>0</v>
      </c>
      <c r="Y177" s="320" t="s">
        <v>14</v>
      </c>
      <c r="Z177"/>
      <c r="AA177"/>
      <c r="AB177"/>
      <c r="AC177"/>
      <c r="AD177"/>
      <c r="FQ177" s="94"/>
      <c r="FR177" s="94"/>
      <c r="FS177" s="94"/>
      <c r="FT177" s="94"/>
      <c r="FU177" s="94"/>
      <c r="FV177" s="94"/>
      <c r="FW177" s="94"/>
      <c r="FX177" s="94"/>
    </row>
    <row r="178" spans="3:180" x14ac:dyDescent="0.2">
      <c r="C178" s="2">
        <f t="shared" si="0"/>
        <v>0</v>
      </c>
      <c r="D178" s="322">
        <f>C178+'２学期（拠点校指導教員）'!D213</f>
        <v>0</v>
      </c>
      <c r="E178" s="323" t="s">
        <v>98</v>
      </c>
      <c r="G178" s="1">
        <f>COUNTIF($H$4:$H$165,#REF!)</f>
        <v>0</v>
      </c>
      <c r="H178" s="322">
        <f>G178+'２学期（拠点校指導教員）'!H213</f>
        <v>0</v>
      </c>
      <c r="I178" s="325" t="s">
        <v>98</v>
      </c>
      <c r="K178" s="1">
        <f t="shared" si="1"/>
        <v>0</v>
      </c>
      <c r="L178" s="322">
        <f>K178+'２学期（拠点校指導教員）'!L213</f>
        <v>0</v>
      </c>
      <c r="M178" s="325" t="s">
        <v>98</v>
      </c>
      <c r="O178" s="1">
        <f t="shared" si="2"/>
        <v>0</v>
      </c>
      <c r="P178" s="322">
        <f>O178+'２学期（拠点校指導教員）'!P213</f>
        <v>0</v>
      </c>
      <c r="Q178" s="325" t="s">
        <v>98</v>
      </c>
      <c r="S178" s="1">
        <f>COUNTIF($T$4:$T$165,#REF!)</f>
        <v>0</v>
      </c>
      <c r="T178" s="322">
        <f>S178+'２学期（拠点校指導教員）'!T213</f>
        <v>0</v>
      </c>
      <c r="U178" s="325" t="s">
        <v>97</v>
      </c>
      <c r="W178" s="1">
        <f>COUNTIF($X$4:$X$165,#REF!)</f>
        <v>0</v>
      </c>
      <c r="X178" s="322">
        <f>W178+'２学期（拠点校指導教員）'!X213</f>
        <v>0</v>
      </c>
      <c r="Y178" s="325" t="s">
        <v>97</v>
      </c>
      <c r="Z178"/>
      <c r="AA178"/>
      <c r="AB178"/>
      <c r="AC178"/>
      <c r="AD178"/>
      <c r="FQ178" s="94"/>
      <c r="FR178" s="94"/>
      <c r="FS178" s="94"/>
      <c r="FT178" s="94"/>
      <c r="FU178" s="94"/>
      <c r="FV178" s="94"/>
      <c r="FW178" s="94"/>
      <c r="FX178" s="94"/>
    </row>
    <row r="179" spans="3:180" x14ac:dyDescent="0.2">
      <c r="C179" s="2">
        <f t="shared" si="0"/>
        <v>0</v>
      </c>
      <c r="D179" s="102">
        <f>C179+'２学期（拠点校指導教員）'!D214</f>
        <v>0</v>
      </c>
      <c r="E179" s="272" t="s">
        <v>16</v>
      </c>
      <c r="G179" s="1">
        <f>COUNTIF($H$4:$H$165,$S189)</f>
        <v>0</v>
      </c>
      <c r="H179" s="102">
        <f>G179+'２学期（拠点校指導教員）'!H214</f>
        <v>0</v>
      </c>
      <c r="I179" s="95" t="s">
        <v>16</v>
      </c>
      <c r="K179" s="1">
        <f t="shared" si="1"/>
        <v>0</v>
      </c>
      <c r="L179" s="102">
        <f>K179+'２学期（拠点校指導教員）'!L214</f>
        <v>0</v>
      </c>
      <c r="M179" s="95" t="s">
        <v>16</v>
      </c>
      <c r="O179" s="1">
        <f t="shared" si="2"/>
        <v>0</v>
      </c>
      <c r="P179" s="102">
        <f>O179+'２学期（拠点校指導教員）'!P214</f>
        <v>0</v>
      </c>
      <c r="Q179" s="95" t="s">
        <v>16</v>
      </c>
      <c r="S179" s="1">
        <f>COUNTIF($T$4:$T$165,$S189)</f>
        <v>0</v>
      </c>
      <c r="T179" s="102">
        <f>S179+'２学期（拠点校指導教員）'!T214</f>
        <v>0</v>
      </c>
      <c r="U179" s="95" t="s">
        <v>16</v>
      </c>
      <c r="W179" s="1">
        <f>COUNTIF($X$4:$X$165,$S189)</f>
        <v>0</v>
      </c>
      <c r="X179" s="102">
        <f>W179+'２学期（拠点校指導教員）'!X214</f>
        <v>0</v>
      </c>
      <c r="Y179" s="95" t="s">
        <v>16</v>
      </c>
      <c r="Z179"/>
      <c r="AA179"/>
      <c r="AB179"/>
      <c r="AC179"/>
      <c r="AD179"/>
      <c r="FQ179" s="94"/>
      <c r="FR179" s="94"/>
      <c r="FS179" s="94"/>
      <c r="FT179" s="94"/>
      <c r="FU179" s="94"/>
      <c r="FV179" s="94"/>
      <c r="FW179" s="94"/>
      <c r="FX179" s="94"/>
    </row>
    <row r="180" spans="3:180" ht="21.6" x14ac:dyDescent="0.2">
      <c r="C180" s="2">
        <f t="shared" si="0"/>
        <v>0</v>
      </c>
      <c r="D180" s="102">
        <f>C180+'２学期（拠点校指導教員）'!D215</f>
        <v>0</v>
      </c>
      <c r="E180" s="272" t="s">
        <v>17</v>
      </c>
      <c r="G180" s="1">
        <f>COUNTIF($H$4:$H$165,$S190)</f>
        <v>0</v>
      </c>
      <c r="H180" s="102">
        <f>G180+'２学期（拠点校指導教員）'!H215</f>
        <v>0</v>
      </c>
      <c r="I180" s="95" t="s">
        <v>17</v>
      </c>
      <c r="K180" s="1">
        <f t="shared" si="1"/>
        <v>0</v>
      </c>
      <c r="L180" s="102">
        <f>K180+'２学期（拠点校指導教員）'!L215</f>
        <v>0</v>
      </c>
      <c r="M180" s="95" t="s">
        <v>17</v>
      </c>
      <c r="O180" s="1">
        <f t="shared" si="2"/>
        <v>0</v>
      </c>
      <c r="P180" s="102">
        <f>O180+'２学期（拠点校指導教員）'!P215</f>
        <v>0</v>
      </c>
      <c r="Q180" s="95" t="s">
        <v>17</v>
      </c>
      <c r="S180" s="1">
        <f>COUNTIF($T$4:$T$165,$S190)</f>
        <v>0</v>
      </c>
      <c r="T180" s="102">
        <f>S180+'２学期（拠点校指導教員）'!T215</f>
        <v>0</v>
      </c>
      <c r="U180" s="95" t="s">
        <v>17</v>
      </c>
      <c r="W180" s="1">
        <f>COUNTIF($X$4:$X$165,$S190)</f>
        <v>0</v>
      </c>
      <c r="X180" s="102">
        <f>W180+'２学期（拠点校指導教員）'!X215</f>
        <v>0</v>
      </c>
      <c r="Y180" s="95" t="s">
        <v>17</v>
      </c>
      <c r="Z180"/>
      <c r="AA180"/>
      <c r="AB180"/>
      <c r="AC180"/>
      <c r="AD180"/>
      <c r="FQ180" s="94"/>
      <c r="FR180" s="94"/>
      <c r="FS180" s="94"/>
      <c r="FT180" s="94"/>
      <c r="FU180" s="94"/>
      <c r="FV180" s="94"/>
      <c r="FW180" s="94"/>
      <c r="FX180" s="94"/>
    </row>
    <row r="181" spans="3:180" ht="21.6" x14ac:dyDescent="0.2">
      <c r="C181" s="2">
        <f t="shared" si="0"/>
        <v>0</v>
      </c>
      <c r="D181" s="102">
        <f>C181+'２学期（拠点校指導教員）'!D216</f>
        <v>0</v>
      </c>
      <c r="E181" s="272" t="s">
        <v>18</v>
      </c>
      <c r="G181" s="1">
        <f>COUNTIF($H$4:$H$165,$S191)</f>
        <v>0</v>
      </c>
      <c r="H181" s="102">
        <f>G181+'２学期（拠点校指導教員）'!H216</f>
        <v>0</v>
      </c>
      <c r="I181" s="95" t="s">
        <v>18</v>
      </c>
      <c r="K181" s="1">
        <f t="shared" si="1"/>
        <v>0</v>
      </c>
      <c r="L181" s="102">
        <f>K181+'２学期（拠点校指導教員）'!L216</f>
        <v>0</v>
      </c>
      <c r="M181" s="95" t="s">
        <v>18</v>
      </c>
      <c r="O181" s="1">
        <f t="shared" si="2"/>
        <v>0</v>
      </c>
      <c r="P181" s="102">
        <f>O181+'２学期（拠点校指導教員）'!P216</f>
        <v>0</v>
      </c>
      <c r="Q181" s="95" t="s">
        <v>18</v>
      </c>
      <c r="S181" s="1">
        <f>COUNTIF($T$4:$T$165,$S191)</f>
        <v>0</v>
      </c>
      <c r="T181" s="102">
        <f>S181+'２学期（拠点校指導教員）'!T216</f>
        <v>0</v>
      </c>
      <c r="U181" s="95" t="s">
        <v>18</v>
      </c>
      <c r="W181" s="1">
        <f>COUNTIF($X$4:$X$165,$S191)</f>
        <v>0</v>
      </c>
      <c r="X181" s="102">
        <f>W181+'２学期（拠点校指導教員）'!X216</f>
        <v>0</v>
      </c>
      <c r="Y181" s="95" t="s">
        <v>18</v>
      </c>
      <c r="Z181"/>
      <c r="AA181"/>
      <c r="AB181"/>
      <c r="AC181"/>
      <c r="AD181"/>
      <c r="FQ181" s="94"/>
      <c r="FR181" s="94"/>
      <c r="FS181" s="94"/>
      <c r="FT181" s="94"/>
      <c r="FU181" s="94"/>
      <c r="FV181" s="94"/>
      <c r="FW181" s="94"/>
      <c r="FX181" s="94"/>
    </row>
    <row r="182" spans="3:180" ht="13.5" thickBot="1" x14ac:dyDescent="0.25">
      <c r="C182" s="2">
        <f>SUM(C176:C181)</f>
        <v>0</v>
      </c>
      <c r="D182" s="326">
        <f>C182+'２学期（拠点校指導教員）'!D217</f>
        <v>0</v>
      </c>
      <c r="E182" s="25"/>
      <c r="G182" s="1">
        <f>COUNTIF($H$4:$H$165,$S192)</f>
        <v>0</v>
      </c>
      <c r="H182" s="326">
        <f>G182+'２学期（拠点校指導教員）'!H217</f>
        <v>0</v>
      </c>
      <c r="I182" s="1"/>
      <c r="K182" s="1">
        <f>SUM(K176:K181)</f>
        <v>0</v>
      </c>
      <c r="L182" s="326">
        <f>K182+'２学期（拠点校指導教員）'!L217</f>
        <v>0</v>
      </c>
      <c r="M182" s="1"/>
      <c r="O182" s="1">
        <f>SUM(O176:O181)</f>
        <v>0</v>
      </c>
      <c r="P182" s="326">
        <f>O182+'２学期（拠点校指導教員）'!P217</f>
        <v>0</v>
      </c>
      <c r="Q182" s="1"/>
      <c r="S182" s="1">
        <f>SUM(S176:S181)</f>
        <v>0</v>
      </c>
      <c r="T182" s="326">
        <f>S182+'２学期（拠点校指導教員）'!T217</f>
        <v>0</v>
      </c>
      <c r="U182" s="1"/>
      <c r="W182" s="1">
        <f>SUM(W176:W181)</f>
        <v>0</v>
      </c>
      <c r="X182" s="326">
        <f>W182+'２学期（拠点校指導教員）'!X217</f>
        <v>0</v>
      </c>
      <c r="Y182" s="1"/>
      <c r="Z182"/>
      <c r="AA182"/>
      <c r="AB182"/>
      <c r="AC182"/>
      <c r="AD182"/>
      <c r="FQ182" s="94"/>
      <c r="FR182" s="94"/>
      <c r="FS182" s="94"/>
      <c r="FT182" s="94"/>
      <c r="FU182" s="94"/>
      <c r="FV182" s="94"/>
      <c r="FW182" s="94"/>
      <c r="FX182" s="94"/>
    </row>
    <row r="183" spans="3:180" x14ac:dyDescent="0.2">
      <c r="D183">
        <f>D182-D175</f>
        <v>0</v>
      </c>
      <c r="E183" t="s">
        <v>55</v>
      </c>
      <c r="H183">
        <f>H182-H175</f>
        <v>0</v>
      </c>
      <c r="I183" t="s">
        <v>55</v>
      </c>
      <c r="L183">
        <f>L182-L175</f>
        <v>0</v>
      </c>
      <c r="M183" t="s">
        <v>55</v>
      </c>
      <c r="P183">
        <f>P182-P175</f>
        <v>0</v>
      </c>
      <c r="Q183" t="s">
        <v>55</v>
      </c>
      <c r="T183">
        <f>T182-T175</f>
        <v>0</v>
      </c>
      <c r="U183" t="s">
        <v>55</v>
      </c>
      <c r="W183"/>
      <c r="X183">
        <f>X182-X175</f>
        <v>0</v>
      </c>
      <c r="Y183" t="s">
        <v>55</v>
      </c>
      <c r="Z183"/>
      <c r="AA183"/>
      <c r="AB183"/>
      <c r="AC183"/>
      <c r="AD183"/>
      <c r="FQ183" s="94"/>
      <c r="FR183" s="94"/>
      <c r="FS183" s="94"/>
      <c r="FT183" s="94"/>
      <c r="FU183" s="94"/>
      <c r="FV183" s="94"/>
      <c r="FW183" s="94"/>
      <c r="FX183" s="94"/>
    </row>
    <row r="184" spans="3:180" ht="13.8" thickBot="1" x14ac:dyDescent="0.25"/>
    <row r="185" spans="3:180" ht="60.75" customHeight="1" thickTop="1" thickBot="1" x14ac:dyDescent="0.25">
      <c r="M185" s="379" t="s">
        <v>142</v>
      </c>
      <c r="N185" s="380" t="s">
        <v>134</v>
      </c>
      <c r="O185" s="381" t="s">
        <v>135</v>
      </c>
      <c r="P185" s="382"/>
      <c r="R185" s="79"/>
    </row>
    <row r="186" spans="3:180" ht="21.75" customHeight="1" thickBot="1" x14ac:dyDescent="0.25">
      <c r="E186" s="383" t="s">
        <v>136</v>
      </c>
      <c r="F186" s="384" t="s">
        <v>137</v>
      </c>
      <c r="G186" s="385" t="s">
        <v>132</v>
      </c>
      <c r="H186" s="386" t="s">
        <v>21</v>
      </c>
      <c r="M186" s="387"/>
      <c r="N186" s="388"/>
      <c r="O186" s="389"/>
      <c r="P186" s="390"/>
      <c r="R186" s="79"/>
    </row>
    <row r="187" spans="3:180" ht="14.25" customHeight="1" thickBot="1" x14ac:dyDescent="0.25">
      <c r="E187" s="391" t="s">
        <v>19</v>
      </c>
      <c r="F187" s="392">
        <f>'１学期（拠点校指導教員）'!F209</f>
        <v>0</v>
      </c>
      <c r="G187" s="393">
        <f>'１学期（拠点校指導教員）'!G209</f>
        <v>0</v>
      </c>
      <c r="H187" s="400">
        <f>SUM(F187:G187)</f>
        <v>0</v>
      </c>
      <c r="M187" s="401" t="s">
        <v>138</v>
      </c>
      <c r="N187" s="394">
        <f>SUM(F187,F200,N200)</f>
        <v>0</v>
      </c>
      <c r="O187" s="395">
        <f>SUM(G187,G200,O200)</f>
        <v>0</v>
      </c>
      <c r="P187" s="402">
        <f>SUM(N187:O187)</f>
        <v>0</v>
      </c>
      <c r="R187" s="80"/>
      <c r="S187" s="95" t="s">
        <v>26</v>
      </c>
      <c r="T187" s="82"/>
      <c r="U187" s="81"/>
    </row>
    <row r="188" spans="3:180" ht="14.4" thickBot="1" x14ac:dyDescent="0.25">
      <c r="E188" s="391" t="s">
        <v>13</v>
      </c>
      <c r="F188" s="392">
        <f>'１学期（拠点校指導教員）'!F210</f>
        <v>0</v>
      </c>
      <c r="G188" s="393">
        <f>'１学期（拠点校指導教員）'!G210</f>
        <v>0</v>
      </c>
      <c r="H188" s="386">
        <f t="shared" ref="H188:H194" si="6">SUM(F188:G188)</f>
        <v>0</v>
      </c>
      <c r="M188" s="410" t="s">
        <v>13</v>
      </c>
      <c r="N188" s="394">
        <f t="shared" ref="N188:O193" si="7">SUM(F188,F201,N201)</f>
        <v>0</v>
      </c>
      <c r="O188" s="395">
        <f t="shared" si="7"/>
        <v>0</v>
      </c>
      <c r="P188" s="396">
        <f t="shared" ref="P188:P194" si="8">SUM(N188:O188)</f>
        <v>0</v>
      </c>
      <c r="R188" s="80"/>
      <c r="S188" s="96" t="s">
        <v>27</v>
      </c>
      <c r="T188" s="82"/>
      <c r="U188" s="81"/>
    </row>
    <row r="189" spans="3:180" ht="13.8" thickBot="1" x14ac:dyDescent="0.25">
      <c r="E189" s="391" t="s">
        <v>14</v>
      </c>
      <c r="F189" s="392">
        <f>'１学期（拠点校指導教員）'!F211</f>
        <v>0</v>
      </c>
      <c r="G189" s="393">
        <f>'１学期（拠点校指導教員）'!G211</f>
        <v>0</v>
      </c>
      <c r="H189" s="386">
        <f t="shared" si="6"/>
        <v>0</v>
      </c>
      <c r="M189" s="410" t="s">
        <v>14</v>
      </c>
      <c r="N189" s="394">
        <f t="shared" si="7"/>
        <v>0</v>
      </c>
      <c r="O189" s="395">
        <f t="shared" si="7"/>
        <v>0</v>
      </c>
      <c r="P189" s="399">
        <f t="shared" si="8"/>
        <v>0</v>
      </c>
      <c r="R189" s="83"/>
      <c r="S189" s="96" t="s">
        <v>15</v>
      </c>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row>
    <row r="190" spans="3:180" ht="14.55" customHeight="1" thickBot="1" x14ac:dyDescent="0.25">
      <c r="E190" s="391" t="s">
        <v>97</v>
      </c>
      <c r="F190" s="392">
        <f>'１学期（拠点校指導教員）'!F212</f>
        <v>0</v>
      </c>
      <c r="G190" s="393">
        <f>'１学期（拠点校指導教員）'!G212</f>
        <v>0</v>
      </c>
      <c r="H190" s="386">
        <f t="shared" si="6"/>
        <v>0</v>
      </c>
      <c r="M190" s="410" t="s">
        <v>97</v>
      </c>
      <c r="N190" s="394">
        <f t="shared" si="7"/>
        <v>0</v>
      </c>
      <c r="O190" s="395">
        <f t="shared" si="7"/>
        <v>0</v>
      </c>
      <c r="P190" s="399">
        <f t="shared" si="8"/>
        <v>0</v>
      </c>
      <c r="R190" s="80"/>
      <c r="S190" s="95" t="s">
        <v>28</v>
      </c>
      <c r="T190" s="82"/>
      <c r="U190" s="81"/>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row>
    <row r="191" spans="3:180" ht="14.55" customHeight="1" thickBot="1" x14ac:dyDescent="0.25">
      <c r="E191" s="391" t="s">
        <v>16</v>
      </c>
      <c r="F191" s="392">
        <f>'１学期（拠点校指導教員）'!F213</f>
        <v>0</v>
      </c>
      <c r="G191" s="393">
        <f>'１学期（拠点校指導教員）'!G213</f>
        <v>0</v>
      </c>
      <c r="H191" s="386">
        <f t="shared" si="6"/>
        <v>0</v>
      </c>
      <c r="M191" s="410" t="s">
        <v>16</v>
      </c>
      <c r="N191" s="394">
        <f t="shared" si="7"/>
        <v>0</v>
      </c>
      <c r="O191" s="395">
        <f t="shared" si="7"/>
        <v>0</v>
      </c>
      <c r="P191" s="399">
        <f t="shared" si="8"/>
        <v>0</v>
      </c>
      <c r="R191" s="80"/>
      <c r="S191" s="96" t="s">
        <v>29</v>
      </c>
      <c r="T191" s="82"/>
      <c r="U191" s="8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row>
    <row r="192" spans="3:180" ht="22.2" thickBot="1" x14ac:dyDescent="0.25">
      <c r="E192" s="391" t="s">
        <v>17</v>
      </c>
      <c r="F192" s="392">
        <f>'１学期（拠点校指導教員）'!F214</f>
        <v>0</v>
      </c>
      <c r="G192" s="393">
        <f>'１学期（拠点校指導教員）'!G214</f>
        <v>0</v>
      </c>
      <c r="H192" s="386">
        <f t="shared" si="6"/>
        <v>0</v>
      </c>
      <c r="M192" s="410" t="s">
        <v>17</v>
      </c>
      <c r="N192" s="412">
        <f t="shared" si="7"/>
        <v>0</v>
      </c>
      <c r="O192" s="413">
        <f t="shared" si="7"/>
        <v>0</v>
      </c>
      <c r="P192" s="399">
        <f t="shared" si="8"/>
        <v>0</v>
      </c>
      <c r="R192" s="80"/>
      <c r="S192" s="95" t="s">
        <v>30</v>
      </c>
      <c r="T192" s="82"/>
      <c r="U192" s="81"/>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row>
    <row r="193" spans="5:172" ht="22.2" thickBot="1" x14ac:dyDescent="0.25">
      <c r="E193" s="391" t="s">
        <v>18</v>
      </c>
      <c r="F193" s="411">
        <f>'１学期（拠点校指導教員）'!F215</f>
        <v>0</v>
      </c>
      <c r="G193" s="393">
        <f>'１学期（拠点校指導教員）'!G215</f>
        <v>0</v>
      </c>
      <c r="H193" s="386">
        <f t="shared" si="6"/>
        <v>0</v>
      </c>
      <c r="M193" s="414" t="s">
        <v>18</v>
      </c>
      <c r="N193" s="415">
        <f t="shared" si="7"/>
        <v>0</v>
      </c>
      <c r="O193" s="416">
        <f t="shared" si="7"/>
        <v>0</v>
      </c>
      <c r="P193" s="404">
        <f t="shared" si="8"/>
        <v>0</v>
      </c>
      <c r="R193" s="80"/>
      <c r="S193" s="82"/>
      <c r="T193" s="82"/>
      <c r="U193" s="81"/>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row>
    <row r="194" spans="5:172" ht="15" thickTop="1" thickBot="1" x14ac:dyDescent="0.25">
      <c r="E194" s="405" t="s">
        <v>139</v>
      </c>
      <c r="F194" s="403">
        <f>SUM(F188:F193)</f>
        <v>0</v>
      </c>
      <c r="G194" s="398">
        <f>SUM(G188:G193)</f>
        <v>0</v>
      </c>
      <c r="H194" s="386">
        <f t="shared" si="6"/>
        <v>0</v>
      </c>
      <c r="M194" s="406" t="s">
        <v>139</v>
      </c>
      <c r="N194" s="407">
        <f>SUM(N188:N193)</f>
        <v>0</v>
      </c>
      <c r="O194" s="408">
        <f>SUM(O188:O193)</f>
        <v>0</v>
      </c>
      <c r="P194" s="409">
        <f t="shared" si="8"/>
        <v>0</v>
      </c>
      <c r="R194" s="80"/>
      <c r="T194" s="82"/>
      <c r="U194" s="81"/>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row>
    <row r="195" spans="5:172" ht="13.05" x14ac:dyDescent="0.2">
      <c r="F195" s="481"/>
      <c r="G195" s="481"/>
      <c r="H195" s="89"/>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row>
    <row r="198" spans="5:172" ht="13.8" thickBot="1" x14ac:dyDescent="0.25"/>
    <row r="199" spans="5:172" ht="15" thickBot="1" x14ac:dyDescent="0.25">
      <c r="E199" s="383" t="s">
        <v>140</v>
      </c>
      <c r="F199" s="384" t="s">
        <v>137</v>
      </c>
      <c r="G199" s="385" t="s">
        <v>132</v>
      </c>
      <c r="H199" s="386" t="s">
        <v>21</v>
      </c>
      <c r="M199" s="383" t="s">
        <v>141</v>
      </c>
      <c r="N199" s="384" t="s">
        <v>137</v>
      </c>
      <c r="O199" s="385" t="s">
        <v>132</v>
      </c>
      <c r="P199" s="386" t="s">
        <v>21</v>
      </c>
    </row>
    <row r="200" spans="5:172" ht="13.8" thickBot="1" x14ac:dyDescent="0.25">
      <c r="E200" s="391" t="s">
        <v>19</v>
      </c>
      <c r="F200" s="392">
        <f>'１学期（拠点校指導教員）'!F222</f>
        <v>0</v>
      </c>
      <c r="G200" s="393">
        <f>'１学期（拠点校指導教員）'!G222</f>
        <v>0</v>
      </c>
      <c r="H200" s="400">
        <f>SUM(F200:G200)</f>
        <v>0</v>
      </c>
      <c r="M200" s="391" t="s">
        <v>19</v>
      </c>
      <c r="N200" s="392">
        <f>'１学期（拠点校指導教員）'!N222</f>
        <v>0</v>
      </c>
      <c r="O200" s="393">
        <f>'１学期（拠点校指導教員）'!O222</f>
        <v>0</v>
      </c>
      <c r="P200" s="400">
        <f>SUM(N200:O200)</f>
        <v>0</v>
      </c>
    </row>
    <row r="201" spans="5:172" ht="13.8" thickBot="1" x14ac:dyDescent="0.25">
      <c r="E201" s="391" t="s">
        <v>13</v>
      </c>
      <c r="F201" s="392">
        <f>'１学期（拠点校指導教員）'!F223</f>
        <v>0</v>
      </c>
      <c r="G201" s="393">
        <f>'１学期（拠点校指導教員）'!G223</f>
        <v>0</v>
      </c>
      <c r="H201" s="386">
        <f>SUM(F201:G201)</f>
        <v>0</v>
      </c>
      <c r="M201" s="391" t="s">
        <v>13</v>
      </c>
      <c r="N201" s="392">
        <f>'１学期（拠点校指導教員）'!N223</f>
        <v>0</v>
      </c>
      <c r="O201" s="393">
        <f>'１学期（拠点校指導教員）'!O223</f>
        <v>0</v>
      </c>
      <c r="P201" s="386">
        <f>SUM(N201:O201)</f>
        <v>0</v>
      </c>
    </row>
    <row r="202" spans="5:172" ht="13.8" thickBot="1" x14ac:dyDescent="0.25">
      <c r="E202" s="391" t="s">
        <v>14</v>
      </c>
      <c r="F202" s="392">
        <f>'１学期（拠点校指導教員）'!F224</f>
        <v>0</v>
      </c>
      <c r="G202" s="393">
        <f>'１学期（拠点校指導教員）'!G224</f>
        <v>0</v>
      </c>
      <c r="H202" s="386">
        <f t="shared" ref="H202:H207" si="9">SUM(F202:G202)</f>
        <v>0</v>
      </c>
      <c r="M202" s="391" t="s">
        <v>14</v>
      </c>
      <c r="N202" s="392">
        <f>'１学期（拠点校指導教員）'!N224</f>
        <v>0</v>
      </c>
      <c r="O202" s="393">
        <f>'１学期（拠点校指導教員）'!O224</f>
        <v>0</v>
      </c>
      <c r="P202" s="386">
        <f t="shared" ref="P202:P207" si="10">SUM(N202:O202)</f>
        <v>0</v>
      </c>
    </row>
    <row r="203" spans="5:172" ht="13.5" customHeight="1" thickBot="1" x14ac:dyDescent="0.25">
      <c r="E203" s="391" t="s">
        <v>97</v>
      </c>
      <c r="F203" s="392">
        <f>'１学期（拠点校指導教員）'!F225</f>
        <v>0</v>
      </c>
      <c r="G203" s="393">
        <f>'１学期（拠点校指導教員）'!G225</f>
        <v>0</v>
      </c>
      <c r="H203" s="386">
        <f t="shared" si="9"/>
        <v>0</v>
      </c>
      <c r="M203" s="391" t="s">
        <v>97</v>
      </c>
      <c r="N203" s="392">
        <f>'１学期（拠点校指導教員）'!N225</f>
        <v>0</v>
      </c>
      <c r="O203" s="393">
        <f>'１学期（拠点校指導教員）'!O225</f>
        <v>0</v>
      </c>
      <c r="P203" s="386">
        <f t="shared" si="10"/>
        <v>0</v>
      </c>
    </row>
    <row r="204" spans="5:172" ht="13.8" thickBot="1" x14ac:dyDescent="0.25">
      <c r="E204" s="391" t="s">
        <v>16</v>
      </c>
      <c r="F204" s="392">
        <f>'１学期（拠点校指導教員）'!F226</f>
        <v>0</v>
      </c>
      <c r="G204" s="393">
        <f>'１学期（拠点校指導教員）'!G226</f>
        <v>0</v>
      </c>
      <c r="H204" s="386">
        <f t="shared" si="9"/>
        <v>0</v>
      </c>
      <c r="M204" s="391" t="s">
        <v>16</v>
      </c>
      <c r="N204" s="417">
        <f>'１学期（拠点校指導教員）'!N226</f>
        <v>0</v>
      </c>
      <c r="O204" s="393">
        <f>'１学期（拠点校指導教員）'!O226</f>
        <v>0</v>
      </c>
      <c r="P204" s="386">
        <f t="shared" si="10"/>
        <v>0</v>
      </c>
    </row>
    <row r="205" spans="5:172" ht="22.2" thickBot="1" x14ac:dyDescent="0.25">
      <c r="E205" s="391" t="s">
        <v>17</v>
      </c>
      <c r="F205" s="411">
        <f>'１学期（拠点校指導教員）'!F227</f>
        <v>0</v>
      </c>
      <c r="G205" s="393">
        <f>'１学期（拠点校指導教員）'!G227</f>
        <v>0</v>
      </c>
      <c r="H205" s="386">
        <f t="shared" si="9"/>
        <v>0</v>
      </c>
      <c r="M205" s="391" t="s">
        <v>17</v>
      </c>
      <c r="N205" s="418">
        <f>'１学期（拠点校指導教員）'!N227</f>
        <v>0</v>
      </c>
      <c r="O205" s="393">
        <f>'１学期（拠点校指導教員）'!O227</f>
        <v>0</v>
      </c>
      <c r="P205" s="386">
        <f t="shared" si="10"/>
        <v>0</v>
      </c>
    </row>
    <row r="206" spans="5:172" ht="22.2" thickBot="1" x14ac:dyDescent="0.25">
      <c r="E206" s="391" t="s">
        <v>18</v>
      </c>
      <c r="F206" s="411">
        <f>'１学期（拠点校指導教員）'!F228</f>
        <v>0</v>
      </c>
      <c r="G206" s="393">
        <f>'１学期（拠点校指導教員）'!G228</f>
        <v>0</v>
      </c>
      <c r="H206" s="386">
        <f t="shared" si="9"/>
        <v>0</v>
      </c>
      <c r="M206" s="391" t="s">
        <v>18</v>
      </c>
      <c r="N206" s="411">
        <f>'１学期（拠点校指導教員）'!N228</f>
        <v>0</v>
      </c>
      <c r="O206" s="393">
        <f>'１学期（拠点校指導教員）'!O228</f>
        <v>0</v>
      </c>
      <c r="P206" s="386">
        <f t="shared" si="10"/>
        <v>0</v>
      </c>
    </row>
    <row r="207" spans="5:172" ht="13.8" thickBot="1" x14ac:dyDescent="0.25">
      <c r="E207" s="405" t="s">
        <v>139</v>
      </c>
      <c r="F207" s="397">
        <f>SUM(F201:F206)</f>
        <v>0</v>
      </c>
      <c r="G207" s="398">
        <f>SUM(G201:G206)</f>
        <v>0</v>
      </c>
      <c r="H207" s="386">
        <f t="shared" si="9"/>
        <v>0</v>
      </c>
      <c r="M207" s="405" t="s">
        <v>139</v>
      </c>
      <c r="N207" s="397">
        <f>SUM(N201:N206)</f>
        <v>0</v>
      </c>
      <c r="O207" s="398">
        <f>SUM(O201:O206)</f>
        <v>0</v>
      </c>
      <c r="P207" s="386">
        <f t="shared" si="10"/>
        <v>0</v>
      </c>
    </row>
  </sheetData>
  <mergeCells count="35">
    <mergeCell ref="F195:G195"/>
    <mergeCell ref="R171:S171"/>
    <mergeCell ref="V171:W171"/>
    <mergeCell ref="S173:U173"/>
    <mergeCell ref="W173:Y173"/>
    <mergeCell ref="B2:D2"/>
    <mergeCell ref="F2:H2"/>
    <mergeCell ref="J2:L2"/>
    <mergeCell ref="N2:P2"/>
    <mergeCell ref="Z2:AB2"/>
    <mergeCell ref="R2:T2"/>
    <mergeCell ref="V2:X2"/>
    <mergeCell ref="B1:D1"/>
    <mergeCell ref="F1:H1"/>
    <mergeCell ref="J1:L1"/>
    <mergeCell ref="N1:P1"/>
    <mergeCell ref="Z1:AB1"/>
    <mergeCell ref="R1:T1"/>
    <mergeCell ref="V1:X1"/>
    <mergeCell ref="B171:C171"/>
    <mergeCell ref="F171:G171"/>
    <mergeCell ref="J171:K171"/>
    <mergeCell ref="N171:O171"/>
    <mergeCell ref="C173:E173"/>
    <mergeCell ref="G173:I173"/>
    <mergeCell ref="K173:M173"/>
    <mergeCell ref="O173:Q173"/>
    <mergeCell ref="Z12:AB12"/>
    <mergeCell ref="B13:D13"/>
    <mergeCell ref="F13:H13"/>
    <mergeCell ref="J13:L13"/>
    <mergeCell ref="N13:P13"/>
    <mergeCell ref="Z13:AB13"/>
    <mergeCell ref="R13:T13"/>
    <mergeCell ref="V13:X13"/>
  </mergeCells>
  <phoneticPr fontId="1"/>
  <dataValidations count="2">
    <dataValidation type="list" allowBlank="1" showInputMessage="1" showErrorMessage="1" sqref="P4:P10 D70:D76 H125:H131 H81:H87 D158:D164 L158:L164 T15:T21 P158:P164 AB158:AB164 D37:D43 AB26:AB32 H4:H10 H26:H32 AB4:AB10 AB37:AB43 D81:D87 D26:D32 L37:L43 P26:P32 AB48:AB54 H70:H76 P37:P43 L48:L54 L26:L32 D48:D54 P59:P65 AB59:AB65 H59:H65 L59:L65 P48:P54 P103:P109 P92:P98 P70:P76 H48:H54 AB81:AB87 L125:L131 H92:H98 L114:L120 D59:D65 AB103:AB109 D147:D153 H158:H164 D136:D142 H136:H142 L136:L142 P136:P142 AB136:AB142 H147:H153 L147:L153 P147:P153 AB147:AB153 L81:L87 L15:L21 H37:H43 L103:L109 H103:H109 D114:D120 D103:D109 AB92:AB98 L92:L98 P114:P120 AB70:AB76 D92:D98 AB114:AB120 L70:L76 P125:P131 H114:H120 D125:D131 AB125:AB131 L4:L10 P15:P21 D15:D21 AB15:AB21 H15:H21 P81:P87 T125:T131 T81:T87 X158:X164 T4:T10 T26:T32 X37:X43 T70:T76 X48:X54 X26:X32 T59:T65 X59:X65 T48:T54 X125:X131 T92:T98 X114:X120 T158:T164 T136:T142 X136:X142 T147:T153 X147:X153 X81:X87 X15:X21 T37:T43 X103:X109 T103:T109 X92:X98 X70:X76 T114:T120 X4:X10 D4:D10" xr:uid="{00000000-0002-0000-0200-000000000000}">
      <formula1>研修内容</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D91 H91 L91 P91 T91 X91 D102 H102 L102 P102 T102 X102 D113 H113 L113 P113 T113 X113 D124 H124 L124 P124 T124 X124" xr:uid="{4912554F-BE3B-4799-B7C8-2E144809C0A3}">
      <formula1>"○"</formula1>
    </dataValidation>
  </dataValidations>
  <pageMargins left="0.62992125984251968" right="0.23622047244094491" top="0.74803149606299213" bottom="0.74803149606299213" header="0.31496062992125984" footer="0.31496062992125984"/>
  <pageSetup paperSize="8"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AF510-8754-4228-8630-7E7F0D568024}">
  <sheetPr>
    <tabColor rgb="FFFFFF99"/>
  </sheetPr>
  <dimension ref="A1:FX207"/>
  <sheetViews>
    <sheetView tabSelected="1" zoomScale="70" zoomScaleNormal="70" zoomScaleSheetLayoutView="70" workbookViewId="0">
      <pane xSplit="1" ySplit="1" topLeftCell="B2" activePane="bottomRight" state="frozen"/>
      <selection activeCell="AB42" sqref="AB42"/>
      <selection pane="topRight" activeCell="AB42" sqref="AB42"/>
      <selection pane="bottomLeft" activeCell="AB42" sqref="AB42"/>
      <selection pane="bottomRight" activeCell="W173" sqref="W173:Y173"/>
    </sheetView>
  </sheetViews>
  <sheetFormatPr defaultRowHeight="13.2" x14ac:dyDescent="0.2"/>
  <cols>
    <col min="1" max="1" width="6.88671875" customWidth="1"/>
    <col min="2" max="4" width="5" customWidth="1"/>
    <col min="5" max="5" width="16.33203125" customWidth="1"/>
    <col min="6" max="8" width="5" customWidth="1"/>
    <col min="9" max="9" width="16.44140625" customWidth="1"/>
    <col min="10" max="12" width="5" customWidth="1"/>
    <col min="13" max="13" width="16.44140625" customWidth="1"/>
    <col min="14" max="16" width="5" customWidth="1"/>
    <col min="17" max="17" width="16.6640625" customWidth="1"/>
    <col min="18" max="20" width="5" customWidth="1"/>
    <col min="21" max="21" width="16.109375" customWidth="1"/>
    <col min="22" max="22" width="5.109375" customWidth="1"/>
    <col min="23" max="24" width="5.109375" style="94" customWidth="1"/>
    <col min="25" max="25" width="16.21875" style="94" customWidth="1"/>
    <col min="26" max="28" width="5.109375" style="94" customWidth="1"/>
    <col min="29" max="29" width="16.21875" style="94" customWidth="1"/>
    <col min="30" max="172" width="8.77734375" style="94"/>
  </cols>
  <sheetData>
    <row r="1" spans="1:180" ht="14.25" customHeight="1" thickTop="1" x14ac:dyDescent="0.2">
      <c r="A1" s="85" t="s">
        <v>33</v>
      </c>
      <c r="B1" s="453" t="str">
        <f>'１学期（校内指導教員）'!B1:D1</f>
        <v>山梨　太郎</v>
      </c>
      <c r="C1" s="454"/>
      <c r="D1" s="455"/>
      <c r="E1" s="19" t="str">
        <f>'１学期（校内指導教員）'!E1</f>
        <v>月曜日</v>
      </c>
      <c r="F1" s="456" t="str">
        <f>'１学期（校内指導教員）'!F1:H1</f>
        <v>甲州　花子</v>
      </c>
      <c r="G1" s="457"/>
      <c r="H1" s="458"/>
      <c r="I1" s="32" t="str">
        <f>'１学期（校内指導教員）'!I1</f>
        <v>月曜日</v>
      </c>
      <c r="J1" s="459" t="str">
        <f>'１学期（校内指導教員）'!J1:L1</f>
        <v>笛吹　次郎</v>
      </c>
      <c r="K1" s="460"/>
      <c r="L1" s="461"/>
      <c r="M1" s="273" t="str">
        <f>'１学期（校内指導教員）'!M1</f>
        <v>火曜日</v>
      </c>
      <c r="N1" s="462" t="str">
        <f>'１学期（校内指導教員）'!N1:P1</f>
        <v>吉田　三郎</v>
      </c>
      <c r="O1" s="463"/>
      <c r="P1" s="464"/>
      <c r="Q1" s="34" t="str">
        <f>'１学期（校内指導教員）'!Q1</f>
        <v>火曜日</v>
      </c>
      <c r="R1" s="468" t="str">
        <f>'１学期（校内指導教員）'!R1:T1</f>
        <v>富士　さくら</v>
      </c>
      <c r="S1" s="469"/>
      <c r="T1" s="470"/>
      <c r="U1" s="343" t="str">
        <f>'１学期（校内指導教員）'!U1</f>
        <v>水曜日</v>
      </c>
      <c r="V1" s="471" t="str">
        <f>'１学期（校内指導教員）'!V1:X1</f>
        <v>大月　四郎</v>
      </c>
      <c r="W1" s="472"/>
      <c r="X1" s="473"/>
      <c r="Y1" s="285" t="str">
        <f>'１学期（校内指導教員）'!Y1</f>
        <v>木曜日</v>
      </c>
      <c r="Z1" s="482"/>
      <c r="AA1" s="483"/>
      <c r="AB1" s="484"/>
      <c r="AC1" s="3" t="s">
        <v>7</v>
      </c>
      <c r="AD1" s="85"/>
      <c r="FQ1" s="94"/>
      <c r="FR1" s="94"/>
      <c r="FS1" s="94"/>
      <c r="FT1" s="94"/>
      <c r="FU1" s="94"/>
      <c r="FV1" s="94"/>
      <c r="FW1" s="94"/>
      <c r="FX1" s="94"/>
    </row>
    <row r="2" spans="1:180" ht="14.25" customHeight="1" x14ac:dyDescent="0.2">
      <c r="A2" s="86"/>
      <c r="B2" s="432" t="str">
        <f>'１学期（校内指導教員）'!B2:D2</f>
        <v>山梨中</v>
      </c>
      <c r="C2" s="433"/>
      <c r="D2" s="434"/>
      <c r="E2" s="18" t="s">
        <v>112</v>
      </c>
      <c r="F2" s="435" t="str">
        <f>'１学期（校内指導教員）'!F2:H2</f>
        <v>山梨中</v>
      </c>
      <c r="G2" s="436"/>
      <c r="H2" s="437"/>
      <c r="I2" s="29" t="s">
        <v>112</v>
      </c>
      <c r="J2" s="438" t="str">
        <f>'１学期（校内指導教員）'!J2:L2</f>
        <v>笛吹中</v>
      </c>
      <c r="K2" s="439"/>
      <c r="L2" s="440"/>
      <c r="M2" s="274" t="s">
        <v>112</v>
      </c>
      <c r="N2" s="441" t="str">
        <f>'１学期（校内指導教員）'!N2:P2</f>
        <v>笛吹中</v>
      </c>
      <c r="O2" s="442"/>
      <c r="P2" s="443"/>
      <c r="Q2" s="33" t="s">
        <v>112</v>
      </c>
      <c r="R2" s="447" t="str">
        <f>'１学期（校内指導教員）'!R2:T2</f>
        <v>富士中</v>
      </c>
      <c r="S2" s="448"/>
      <c r="T2" s="449"/>
      <c r="U2" s="344" t="s">
        <v>112</v>
      </c>
      <c r="V2" s="450" t="str">
        <f>'１学期（校内指導教員）'!V2:X2</f>
        <v>大月中</v>
      </c>
      <c r="W2" s="451"/>
      <c r="X2" s="452"/>
      <c r="Y2" s="286" t="s">
        <v>112</v>
      </c>
      <c r="Z2" s="444" t="str">
        <f>'１学期（校内指導教員）'!Z2:AB2</f>
        <v>○○学校</v>
      </c>
      <c r="AA2" s="445"/>
      <c r="AB2" s="446"/>
      <c r="AC2" s="4">
        <v>45296</v>
      </c>
      <c r="AD2" s="86"/>
      <c r="FQ2" s="94"/>
      <c r="FR2" s="94"/>
      <c r="FS2" s="94"/>
      <c r="FT2" s="94"/>
      <c r="FU2" s="94"/>
      <c r="FV2" s="94"/>
      <c r="FW2" s="94"/>
      <c r="FX2" s="94"/>
    </row>
    <row r="3" spans="1:180" ht="14.25" customHeight="1" x14ac:dyDescent="0.2">
      <c r="A3" s="91" t="s">
        <v>10</v>
      </c>
      <c r="B3" s="5" t="s">
        <v>0</v>
      </c>
      <c r="C3" s="1" t="s">
        <v>1</v>
      </c>
      <c r="D3" s="2"/>
      <c r="E3" s="6" t="s">
        <v>2</v>
      </c>
      <c r="F3" s="25" t="s">
        <v>0</v>
      </c>
      <c r="G3" s="1" t="s">
        <v>1</v>
      </c>
      <c r="H3" s="191"/>
      <c r="I3" s="2" t="s">
        <v>2</v>
      </c>
      <c r="J3" s="5" t="s">
        <v>0</v>
      </c>
      <c r="K3" s="1" t="s">
        <v>1</v>
      </c>
      <c r="L3" s="191"/>
      <c r="M3" s="6" t="s">
        <v>2</v>
      </c>
      <c r="N3" s="25" t="s">
        <v>0</v>
      </c>
      <c r="O3" s="1" t="s">
        <v>1</v>
      </c>
      <c r="P3" s="191"/>
      <c r="Q3" s="2" t="s">
        <v>2</v>
      </c>
      <c r="R3" s="5" t="s">
        <v>0</v>
      </c>
      <c r="S3" s="1" t="s">
        <v>1</v>
      </c>
      <c r="T3" s="191"/>
      <c r="U3" s="6" t="s">
        <v>2</v>
      </c>
      <c r="V3" s="5" t="s">
        <v>0</v>
      </c>
      <c r="W3" s="1" t="s">
        <v>1</v>
      </c>
      <c r="X3" s="191"/>
      <c r="Y3" s="6" t="s">
        <v>2</v>
      </c>
      <c r="Z3" s="5" t="s">
        <v>0</v>
      </c>
      <c r="AA3" s="1" t="s">
        <v>1</v>
      </c>
      <c r="AB3" s="2"/>
      <c r="AC3" s="6" t="s">
        <v>2</v>
      </c>
      <c r="AD3" s="91" t="s">
        <v>10</v>
      </c>
      <c r="FQ3" s="94"/>
      <c r="FR3" s="94"/>
      <c r="FS3" s="94"/>
      <c r="FT3" s="94"/>
      <c r="FU3" s="94"/>
      <c r="FV3" s="94"/>
      <c r="FW3" s="94"/>
      <c r="FX3" s="94"/>
    </row>
    <row r="4" spans="1:180" ht="30" customHeight="1" x14ac:dyDescent="0.2">
      <c r="A4" s="91">
        <v>1</v>
      </c>
      <c r="B4" s="5"/>
      <c r="C4" s="1"/>
      <c r="D4" s="2"/>
      <c r="E4" s="260"/>
      <c r="F4" s="5"/>
      <c r="G4" s="1"/>
      <c r="H4" s="2"/>
      <c r="I4" s="6"/>
      <c r="J4" s="5"/>
      <c r="K4" s="1"/>
      <c r="L4" s="2"/>
      <c r="M4" s="7"/>
      <c r="N4" s="25"/>
      <c r="O4" s="1"/>
      <c r="P4" s="2"/>
      <c r="Q4" s="30"/>
      <c r="R4" s="5"/>
      <c r="S4" s="1"/>
      <c r="T4" s="2"/>
      <c r="U4" s="6"/>
      <c r="V4" s="5"/>
      <c r="W4" s="1"/>
      <c r="X4" s="2"/>
      <c r="Y4" s="7"/>
      <c r="Z4" s="5"/>
      <c r="AA4" s="1"/>
      <c r="AB4" s="2"/>
      <c r="AC4" s="219" t="s">
        <v>95</v>
      </c>
      <c r="AD4" s="91">
        <v>1</v>
      </c>
      <c r="FQ4" s="94"/>
      <c r="FR4" s="94"/>
      <c r="FS4" s="94"/>
      <c r="FT4" s="94"/>
      <c r="FU4" s="94"/>
      <c r="FV4" s="94"/>
      <c r="FW4" s="94"/>
      <c r="FX4" s="94"/>
    </row>
    <row r="5" spans="1:180" s="15" customFormat="1" ht="30" customHeight="1" x14ac:dyDescent="0.2">
      <c r="A5" s="92">
        <v>2</v>
      </c>
      <c r="B5" s="11"/>
      <c r="C5" s="12"/>
      <c r="D5" s="10"/>
      <c r="E5" s="13"/>
      <c r="F5" s="11"/>
      <c r="G5" s="12"/>
      <c r="H5" s="10"/>
      <c r="I5" s="13"/>
      <c r="J5" s="11"/>
      <c r="K5" s="12"/>
      <c r="L5" s="10"/>
      <c r="M5" s="14"/>
      <c r="N5" s="26"/>
      <c r="O5" s="12"/>
      <c r="P5" s="10"/>
      <c r="Q5" s="31"/>
      <c r="R5" s="11"/>
      <c r="S5" s="12"/>
      <c r="T5" s="10"/>
      <c r="U5" s="13"/>
      <c r="V5" s="11"/>
      <c r="W5" s="12"/>
      <c r="X5" s="10"/>
      <c r="Y5" s="14"/>
      <c r="Z5" s="11"/>
      <c r="AA5" s="12"/>
      <c r="AB5" s="10"/>
      <c r="AC5" s="13"/>
      <c r="AD5" s="92">
        <v>2</v>
      </c>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row>
    <row r="6" spans="1:180" ht="30" customHeight="1" x14ac:dyDescent="0.2">
      <c r="A6" s="91">
        <v>3</v>
      </c>
      <c r="B6" s="5"/>
      <c r="C6" s="1"/>
      <c r="D6" s="2"/>
      <c r="E6" s="7"/>
      <c r="F6" s="5"/>
      <c r="G6" s="1"/>
      <c r="H6" s="2"/>
      <c r="I6" s="7"/>
      <c r="J6" s="5"/>
      <c r="K6" s="1"/>
      <c r="L6" s="2"/>
      <c r="M6" s="7"/>
      <c r="N6" s="25"/>
      <c r="O6" s="1"/>
      <c r="P6" s="2"/>
      <c r="Q6" s="30"/>
      <c r="R6" s="5"/>
      <c r="S6" s="1"/>
      <c r="T6" s="2"/>
      <c r="U6" s="7"/>
      <c r="V6" s="5"/>
      <c r="W6" s="1"/>
      <c r="X6" s="2"/>
      <c r="Y6" s="7"/>
      <c r="Z6" s="5"/>
      <c r="AA6" s="1"/>
      <c r="AB6" s="2"/>
      <c r="AC6" s="7"/>
      <c r="AD6" s="91">
        <v>3</v>
      </c>
      <c r="FQ6" s="94"/>
      <c r="FR6" s="94"/>
      <c r="FS6" s="94"/>
      <c r="FT6" s="94"/>
      <c r="FU6" s="94"/>
      <c r="FV6" s="94"/>
      <c r="FW6" s="94"/>
      <c r="FX6" s="94"/>
    </row>
    <row r="7" spans="1:180" s="15" customFormat="1" ht="30" customHeight="1" x14ac:dyDescent="0.2">
      <c r="A7" s="92">
        <v>4</v>
      </c>
      <c r="B7" s="11"/>
      <c r="C7" s="12"/>
      <c r="D7" s="10"/>
      <c r="E7" s="14"/>
      <c r="F7" s="11"/>
      <c r="G7" s="12"/>
      <c r="H7" s="10"/>
      <c r="I7" s="14"/>
      <c r="J7" s="11"/>
      <c r="K7" s="12"/>
      <c r="L7" s="10"/>
      <c r="M7" s="14"/>
      <c r="N7" s="26"/>
      <c r="O7" s="12"/>
      <c r="P7" s="10"/>
      <c r="Q7" s="31"/>
      <c r="R7" s="11"/>
      <c r="S7" s="12"/>
      <c r="T7" s="10"/>
      <c r="U7" s="14"/>
      <c r="V7" s="11"/>
      <c r="W7" s="12"/>
      <c r="X7" s="10"/>
      <c r="Y7" s="14"/>
      <c r="Z7" s="11"/>
      <c r="AA7" s="12"/>
      <c r="AB7" s="10"/>
      <c r="AC7" s="138"/>
      <c r="AD7" s="92">
        <v>4</v>
      </c>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row>
    <row r="8" spans="1:180" ht="30" customHeight="1" x14ac:dyDescent="0.2">
      <c r="A8" s="91">
        <v>5</v>
      </c>
      <c r="B8" s="5"/>
      <c r="C8" s="1"/>
      <c r="D8" s="2"/>
      <c r="E8" s="7"/>
      <c r="F8" s="5"/>
      <c r="G8" s="1"/>
      <c r="H8" s="2"/>
      <c r="I8" s="7"/>
      <c r="J8" s="5"/>
      <c r="K8" s="1"/>
      <c r="L8" s="2"/>
      <c r="M8" s="7"/>
      <c r="N8" s="25"/>
      <c r="O8" s="1"/>
      <c r="P8" s="2"/>
      <c r="Q8" s="157"/>
      <c r="R8" s="5"/>
      <c r="S8" s="1"/>
      <c r="T8" s="2"/>
      <c r="U8" s="7"/>
      <c r="V8" s="5"/>
      <c r="W8" s="1"/>
      <c r="X8" s="2"/>
      <c r="Y8" s="7"/>
      <c r="Z8" s="5"/>
      <c r="AA8" s="1"/>
      <c r="AB8" s="2"/>
      <c r="AC8" s="7"/>
      <c r="AD8" s="91">
        <v>5</v>
      </c>
      <c r="FQ8" s="94"/>
      <c r="FR8" s="94"/>
      <c r="FS8" s="94"/>
      <c r="FT8" s="94"/>
      <c r="FU8" s="94"/>
      <c r="FV8" s="94"/>
      <c r="FW8" s="94"/>
      <c r="FX8" s="94"/>
    </row>
    <row r="9" spans="1:180" s="15" customFormat="1" ht="30" customHeight="1" x14ac:dyDescent="0.2">
      <c r="A9" s="92">
        <v>6</v>
      </c>
      <c r="B9" s="11"/>
      <c r="C9" s="12"/>
      <c r="D9" s="10"/>
      <c r="E9" s="13"/>
      <c r="F9" s="11"/>
      <c r="G9" s="12"/>
      <c r="H9" s="10"/>
      <c r="I9" s="13"/>
      <c r="J9" s="11"/>
      <c r="K9" s="12"/>
      <c r="L9" s="10"/>
      <c r="M9" s="14"/>
      <c r="N9" s="26"/>
      <c r="O9" s="12"/>
      <c r="P9" s="10"/>
      <c r="Q9" s="31"/>
      <c r="R9" s="11"/>
      <c r="S9" s="12"/>
      <c r="T9" s="10"/>
      <c r="U9" s="13"/>
      <c r="V9" s="11"/>
      <c r="W9" s="12"/>
      <c r="X9" s="10"/>
      <c r="Y9" s="14"/>
      <c r="Z9" s="11"/>
      <c r="AA9" s="12"/>
      <c r="AB9" s="10"/>
      <c r="AC9" s="13"/>
      <c r="AD9" s="92">
        <v>6</v>
      </c>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row>
    <row r="10" spans="1:180" ht="30" customHeight="1" thickBot="1" x14ac:dyDescent="0.25">
      <c r="A10" s="91" t="s">
        <v>8</v>
      </c>
      <c r="B10" s="5"/>
      <c r="C10" s="1"/>
      <c r="D10" s="2"/>
      <c r="E10" s="7"/>
      <c r="F10" s="35"/>
      <c r="G10" s="36"/>
      <c r="H10" s="41"/>
      <c r="I10" s="37"/>
      <c r="J10" s="35"/>
      <c r="K10" s="36"/>
      <c r="L10" s="41"/>
      <c r="M10" s="37"/>
      <c r="N10" s="38"/>
      <c r="O10" s="36"/>
      <c r="P10" s="41"/>
      <c r="Q10" s="39"/>
      <c r="R10" s="35"/>
      <c r="S10" s="36"/>
      <c r="T10" s="41"/>
      <c r="U10" s="37"/>
      <c r="V10" s="35"/>
      <c r="W10" s="36"/>
      <c r="X10" s="41"/>
      <c r="Y10" s="37"/>
      <c r="Z10" s="35"/>
      <c r="AA10" s="36"/>
      <c r="AB10" s="41"/>
      <c r="AC10" s="37"/>
      <c r="AD10" s="91" t="s">
        <v>8</v>
      </c>
      <c r="FQ10" s="94"/>
      <c r="FR10" s="94"/>
      <c r="FS10" s="94"/>
      <c r="FT10" s="94"/>
      <c r="FU10" s="94"/>
      <c r="FV10" s="94"/>
      <c r="FW10" s="94"/>
      <c r="FX10" s="94"/>
    </row>
    <row r="11" spans="1:180" ht="14.25" customHeight="1" thickTop="1" thickBot="1" x14ac:dyDescent="0.25">
      <c r="A11" s="87" t="s">
        <v>9</v>
      </c>
      <c r="B11" s="42">
        <f>SUM(B4:B10)</f>
        <v>0</v>
      </c>
      <c r="C11" s="43">
        <f>SUM(C4:C10)</f>
        <v>0</v>
      </c>
      <c r="D11" s="51"/>
      <c r="E11" s="44"/>
      <c r="F11" s="52">
        <f>SUM(F4:F10)</f>
        <v>0</v>
      </c>
      <c r="G11" s="43">
        <f>SUM(G4:G10)</f>
        <v>0</v>
      </c>
      <c r="H11" s="51"/>
      <c r="I11" s="51"/>
      <c r="J11" s="42">
        <f>SUM(J4:J10)</f>
        <v>0</v>
      </c>
      <c r="K11" s="43">
        <f>SUM(K4:K10)</f>
        <v>0</v>
      </c>
      <c r="L11" s="51"/>
      <c r="M11" s="44"/>
      <c r="N11" s="52">
        <f>SUM(N4:N10)</f>
        <v>0</v>
      </c>
      <c r="O11" s="43">
        <f>SUM(O4:O10)</f>
        <v>0</v>
      </c>
      <c r="P11" s="51"/>
      <c r="Q11" s="51"/>
      <c r="R11" s="42">
        <f>SUM(R4:R10)</f>
        <v>0</v>
      </c>
      <c r="S11" s="43">
        <f>SUM(S4:S10)</f>
        <v>0</v>
      </c>
      <c r="T11" s="51"/>
      <c r="U11" s="44"/>
      <c r="V11" s="42">
        <f>SUM(V4:V10)</f>
        <v>0</v>
      </c>
      <c r="W11" s="43">
        <f>SUM(W4:W10)</f>
        <v>0</v>
      </c>
      <c r="X11" s="51"/>
      <c r="Y11" s="44"/>
      <c r="Z11" s="42">
        <f>SUM(Z4:Z10)</f>
        <v>0</v>
      </c>
      <c r="AA11" s="43">
        <f>SUM(AA4:AA10)</f>
        <v>0</v>
      </c>
      <c r="AB11" s="51"/>
      <c r="AC11" s="44"/>
      <c r="AD11" s="87" t="s">
        <v>9</v>
      </c>
      <c r="FQ11" s="94"/>
      <c r="FR11" s="94"/>
      <c r="FS11" s="94"/>
      <c r="FT11" s="94"/>
      <c r="FU11" s="94"/>
      <c r="FV11" s="94"/>
      <c r="FW11" s="94"/>
      <c r="FX11" s="94"/>
    </row>
    <row r="12" spans="1:180" ht="14.25" customHeight="1" thickTop="1" x14ac:dyDescent="0.2">
      <c r="A12" s="85" t="s">
        <v>33</v>
      </c>
      <c r="B12" s="182" t="str">
        <f>B1</f>
        <v>山梨　太郎</v>
      </c>
      <c r="C12" s="168"/>
      <c r="D12" s="169"/>
      <c r="E12" s="19" t="str">
        <f>E1</f>
        <v>月曜日</v>
      </c>
      <c r="F12" s="46" t="str">
        <f>F1</f>
        <v>甲州　花子</v>
      </c>
      <c r="G12" s="170"/>
      <c r="H12" s="171"/>
      <c r="I12" s="32" t="str">
        <f>I1</f>
        <v>月曜日</v>
      </c>
      <c r="J12" s="340" t="str">
        <f>J1</f>
        <v>笛吹　次郎</v>
      </c>
      <c r="K12" s="341"/>
      <c r="L12" s="342"/>
      <c r="M12" s="273" t="str">
        <f>M1</f>
        <v>火曜日</v>
      </c>
      <c r="N12" s="183" t="str">
        <f>N1</f>
        <v>吉田　三郎</v>
      </c>
      <c r="O12" s="172"/>
      <c r="P12" s="173"/>
      <c r="Q12" s="34" t="str">
        <f>Q1</f>
        <v>火曜日</v>
      </c>
      <c r="R12" s="332" t="str">
        <f>R1</f>
        <v>富士　さくら</v>
      </c>
      <c r="S12" s="345"/>
      <c r="T12" s="346"/>
      <c r="U12" s="343" t="str">
        <f>U1</f>
        <v>水曜日</v>
      </c>
      <c r="V12" s="353" t="str">
        <f>V1</f>
        <v>大月　四郎</v>
      </c>
      <c r="W12" s="354"/>
      <c r="X12" s="355"/>
      <c r="Y12" s="285" t="str">
        <f>Y1</f>
        <v>木曜日</v>
      </c>
      <c r="Z12" s="465"/>
      <c r="AA12" s="466"/>
      <c r="AB12" s="467"/>
      <c r="AC12" s="3" t="s">
        <v>7</v>
      </c>
      <c r="AD12" s="85"/>
      <c r="FQ12" s="94"/>
      <c r="FR12" s="94"/>
      <c r="FS12" s="94"/>
      <c r="FT12" s="94"/>
      <c r="FU12" s="94"/>
      <c r="FV12" s="94"/>
      <c r="FW12" s="94"/>
      <c r="FX12" s="94"/>
    </row>
    <row r="13" spans="1:180" ht="14.25" customHeight="1" x14ac:dyDescent="0.2">
      <c r="A13" s="86"/>
      <c r="B13" s="487" t="str">
        <f>B2</f>
        <v>山梨中</v>
      </c>
      <c r="C13" s="488"/>
      <c r="D13" s="489"/>
      <c r="E13" s="4" t="e">
        <f>E2+7</f>
        <v>#VALUE!</v>
      </c>
      <c r="F13" s="487" t="str">
        <f>F2</f>
        <v>山梨中</v>
      </c>
      <c r="G13" s="488"/>
      <c r="H13" s="489"/>
      <c r="I13" s="185" t="e">
        <f>I2+7</f>
        <v>#VALUE!</v>
      </c>
      <c r="J13" s="490" t="str">
        <f>J2</f>
        <v>笛吹中</v>
      </c>
      <c r="K13" s="491"/>
      <c r="L13" s="492"/>
      <c r="M13" s="4" t="e">
        <f>M2+7</f>
        <v>#VALUE!</v>
      </c>
      <c r="N13" s="487" t="str">
        <f>N2</f>
        <v>笛吹中</v>
      </c>
      <c r="O13" s="488"/>
      <c r="P13" s="489"/>
      <c r="Q13" s="165" t="e">
        <f>Q2+7</f>
        <v>#VALUE!</v>
      </c>
      <c r="R13" s="487" t="str">
        <f>R2</f>
        <v>富士中</v>
      </c>
      <c r="S13" s="488"/>
      <c r="T13" s="489"/>
      <c r="U13" s="262" t="e">
        <f>U2+7</f>
        <v>#VALUE!</v>
      </c>
      <c r="V13" s="490" t="str">
        <f>V2</f>
        <v>大月中</v>
      </c>
      <c r="W13" s="491"/>
      <c r="X13" s="492"/>
      <c r="Y13" s="4" t="e">
        <f>Y2+7</f>
        <v>#VALUE!</v>
      </c>
      <c r="Z13" s="444" t="str">
        <f>Z2</f>
        <v>○○学校</v>
      </c>
      <c r="AA13" s="445"/>
      <c r="AB13" s="446"/>
      <c r="AC13" s="184">
        <f>AC2+7</f>
        <v>45303</v>
      </c>
      <c r="AD13" s="86"/>
      <c r="FQ13" s="94"/>
      <c r="FR13" s="94"/>
      <c r="FS13" s="94"/>
      <c r="FT13" s="94"/>
      <c r="FU13" s="94"/>
      <c r="FV13" s="94"/>
      <c r="FW13" s="94"/>
      <c r="FX13" s="94"/>
    </row>
    <row r="14" spans="1:180" ht="14.25" customHeight="1" x14ac:dyDescent="0.2">
      <c r="A14" s="91" t="s">
        <v>10</v>
      </c>
      <c r="B14" s="5" t="s">
        <v>0</v>
      </c>
      <c r="C14" s="1" t="s">
        <v>1</v>
      </c>
      <c r="D14" s="191"/>
      <c r="E14" s="6" t="s">
        <v>2</v>
      </c>
      <c r="F14" s="25" t="s">
        <v>0</v>
      </c>
      <c r="G14" s="1" t="s">
        <v>1</v>
      </c>
      <c r="H14" s="191" t="s">
        <v>49</v>
      </c>
      <c r="I14" s="2" t="s">
        <v>2</v>
      </c>
      <c r="J14" s="5" t="s">
        <v>0</v>
      </c>
      <c r="K14" s="1" t="s">
        <v>1</v>
      </c>
      <c r="L14" s="191" t="s">
        <v>49</v>
      </c>
      <c r="M14" s="6" t="s">
        <v>2</v>
      </c>
      <c r="N14" s="25" t="s">
        <v>0</v>
      </c>
      <c r="O14" s="1" t="s">
        <v>1</v>
      </c>
      <c r="P14" s="191" t="s">
        <v>49</v>
      </c>
      <c r="Q14" s="2" t="s">
        <v>2</v>
      </c>
      <c r="R14" s="5" t="s">
        <v>0</v>
      </c>
      <c r="S14" s="1" t="s">
        <v>1</v>
      </c>
      <c r="T14" s="191" t="s">
        <v>49</v>
      </c>
      <c r="U14" s="6" t="s">
        <v>2</v>
      </c>
      <c r="V14" s="5" t="s">
        <v>0</v>
      </c>
      <c r="W14" s="1" t="s">
        <v>1</v>
      </c>
      <c r="X14" s="191" t="s">
        <v>49</v>
      </c>
      <c r="Y14" s="6" t="s">
        <v>2</v>
      </c>
      <c r="Z14" s="5" t="s">
        <v>0</v>
      </c>
      <c r="AA14" s="1" t="s">
        <v>1</v>
      </c>
      <c r="AB14" s="2"/>
      <c r="AC14" s="6" t="s">
        <v>2</v>
      </c>
      <c r="AD14" s="91" t="s">
        <v>10</v>
      </c>
      <c r="FQ14" s="94"/>
      <c r="FR14" s="94"/>
      <c r="FS14" s="94"/>
      <c r="FT14" s="94"/>
      <c r="FU14" s="94"/>
      <c r="FV14" s="94"/>
      <c r="FW14" s="94"/>
      <c r="FX14" s="94"/>
    </row>
    <row r="15" spans="1:180" ht="30" customHeight="1" x14ac:dyDescent="0.2">
      <c r="A15" s="91">
        <v>1</v>
      </c>
      <c r="B15" s="5"/>
      <c r="C15" s="1"/>
      <c r="D15" s="2"/>
      <c r="E15" s="234"/>
      <c r="F15" s="25"/>
      <c r="G15" s="1"/>
      <c r="H15" s="2"/>
      <c r="I15" s="30"/>
      <c r="J15" s="5"/>
      <c r="K15" s="1"/>
      <c r="L15" s="2"/>
      <c r="M15" s="7"/>
      <c r="N15" s="25"/>
      <c r="O15" s="1"/>
      <c r="P15" s="2"/>
      <c r="Q15" s="30"/>
      <c r="R15" s="5"/>
      <c r="S15" s="1"/>
      <c r="T15" s="2"/>
      <c r="U15" s="7"/>
      <c r="V15" s="5"/>
      <c r="W15" s="1"/>
      <c r="X15" s="2"/>
      <c r="Y15" s="7"/>
      <c r="Z15" s="5"/>
      <c r="AA15" s="1"/>
      <c r="AB15" s="2"/>
      <c r="AC15" s="220" t="s">
        <v>96</v>
      </c>
      <c r="AD15" s="91">
        <v>1</v>
      </c>
      <c r="FQ15" s="94"/>
      <c r="FR15" s="94"/>
      <c r="FS15" s="94"/>
      <c r="FT15" s="94"/>
      <c r="FU15" s="94"/>
      <c r="FV15" s="94"/>
      <c r="FW15" s="94"/>
      <c r="FX15" s="94"/>
    </row>
    <row r="16" spans="1:180" s="15" customFormat="1" ht="30" customHeight="1" x14ac:dyDescent="0.2">
      <c r="A16" s="92">
        <v>2</v>
      </c>
      <c r="B16" s="11"/>
      <c r="C16" s="12"/>
      <c r="D16" s="10"/>
      <c r="E16" s="13"/>
      <c r="F16" s="26"/>
      <c r="G16" s="12"/>
      <c r="H16" s="10"/>
      <c r="I16" s="31"/>
      <c r="J16" s="11"/>
      <c r="K16" s="12"/>
      <c r="L16" s="10"/>
      <c r="M16" s="14"/>
      <c r="N16" s="26"/>
      <c r="O16" s="12"/>
      <c r="P16" s="10"/>
      <c r="Q16" s="31"/>
      <c r="R16" s="11"/>
      <c r="S16" s="12"/>
      <c r="T16" s="10"/>
      <c r="U16" s="14"/>
      <c r="V16" s="11"/>
      <c r="W16" s="12"/>
      <c r="X16" s="10"/>
      <c r="Y16" s="14"/>
      <c r="Z16" s="11"/>
      <c r="AA16" s="12"/>
      <c r="AB16" s="10"/>
      <c r="AC16" s="13"/>
      <c r="AD16" s="92">
        <v>2</v>
      </c>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row>
    <row r="17" spans="1:180" ht="30" customHeight="1" x14ac:dyDescent="0.2">
      <c r="A17" s="91">
        <v>3</v>
      </c>
      <c r="B17" s="5"/>
      <c r="C17" s="1"/>
      <c r="D17" s="2"/>
      <c r="E17" s="7"/>
      <c r="F17" s="25"/>
      <c r="G17" s="1"/>
      <c r="H17" s="2"/>
      <c r="I17" s="7"/>
      <c r="J17" s="5"/>
      <c r="K17" s="1"/>
      <c r="L17" s="2"/>
      <c r="M17" s="7"/>
      <c r="N17" s="25"/>
      <c r="O17" s="1"/>
      <c r="P17" s="2"/>
      <c r="Q17" s="30"/>
      <c r="R17" s="5"/>
      <c r="S17" s="1"/>
      <c r="T17" s="2"/>
      <c r="U17" s="7"/>
      <c r="V17" s="5"/>
      <c r="W17" s="1"/>
      <c r="X17" s="2"/>
      <c r="Y17" s="7"/>
      <c r="Z17" s="5"/>
      <c r="AA17" s="1"/>
      <c r="AB17" s="2"/>
      <c r="AC17" s="7"/>
      <c r="AD17" s="91">
        <v>3</v>
      </c>
      <c r="FQ17" s="94"/>
      <c r="FR17" s="94"/>
      <c r="FS17" s="94"/>
      <c r="FT17" s="94"/>
      <c r="FU17" s="94"/>
      <c r="FV17" s="94"/>
      <c r="FW17" s="94"/>
      <c r="FX17" s="94"/>
    </row>
    <row r="18" spans="1:180" s="15" customFormat="1" ht="30" customHeight="1" x14ac:dyDescent="0.2">
      <c r="A18" s="92">
        <v>4</v>
      </c>
      <c r="B18" s="11"/>
      <c r="C18" s="12"/>
      <c r="D18" s="10"/>
      <c r="E18" s="14"/>
      <c r="F18" s="26"/>
      <c r="G18" s="12"/>
      <c r="H18" s="10"/>
      <c r="I18" s="31"/>
      <c r="J18" s="11"/>
      <c r="K18" s="12"/>
      <c r="L18" s="10"/>
      <c r="M18" s="14"/>
      <c r="N18" s="26"/>
      <c r="O18" s="12"/>
      <c r="P18" s="10"/>
      <c r="Q18" s="31"/>
      <c r="R18" s="11"/>
      <c r="S18" s="12"/>
      <c r="T18" s="10"/>
      <c r="U18" s="14"/>
      <c r="V18" s="11"/>
      <c r="W18" s="12"/>
      <c r="X18" s="10"/>
      <c r="Y18" s="14"/>
      <c r="Z18" s="11"/>
      <c r="AA18" s="12"/>
      <c r="AB18" s="10"/>
      <c r="AC18" s="138"/>
      <c r="AD18" s="92">
        <v>4</v>
      </c>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row>
    <row r="19" spans="1:180" ht="30" customHeight="1" x14ac:dyDescent="0.2">
      <c r="A19" s="91">
        <v>5</v>
      </c>
      <c r="B19" s="5"/>
      <c r="C19" s="1"/>
      <c r="D19" s="2"/>
      <c r="E19" s="7"/>
      <c r="F19" s="25"/>
      <c r="G19" s="1"/>
      <c r="H19" s="2"/>
      <c r="I19" s="157"/>
      <c r="J19" s="5"/>
      <c r="K19" s="1"/>
      <c r="L19" s="2"/>
      <c r="M19" s="7"/>
      <c r="N19" s="25"/>
      <c r="O19" s="1"/>
      <c r="P19" s="2"/>
      <c r="Q19" s="157"/>
      <c r="R19" s="5"/>
      <c r="S19" s="1"/>
      <c r="T19" s="2"/>
      <c r="U19" s="142"/>
      <c r="V19" s="5"/>
      <c r="W19" s="1"/>
      <c r="X19" s="2"/>
      <c r="Y19" s="7"/>
      <c r="Z19" s="5"/>
      <c r="AA19" s="1"/>
      <c r="AB19" s="2"/>
      <c r="AC19" s="7"/>
      <c r="AD19" s="91">
        <v>5</v>
      </c>
      <c r="FQ19" s="94"/>
      <c r="FR19" s="94"/>
      <c r="FS19" s="94"/>
      <c r="FT19" s="94"/>
      <c r="FU19" s="94"/>
      <c r="FV19" s="94"/>
      <c r="FW19" s="94"/>
      <c r="FX19" s="94"/>
    </row>
    <row r="20" spans="1:180" s="15" customFormat="1" ht="30" customHeight="1" x14ac:dyDescent="0.2">
      <c r="A20" s="92">
        <v>6</v>
      </c>
      <c r="B20" s="11"/>
      <c r="C20" s="12"/>
      <c r="D20" s="10"/>
      <c r="E20" s="13"/>
      <c r="F20" s="26"/>
      <c r="G20" s="12"/>
      <c r="H20" s="10"/>
      <c r="I20" s="31"/>
      <c r="J20" s="11"/>
      <c r="K20" s="12"/>
      <c r="L20" s="10"/>
      <c r="M20" s="14"/>
      <c r="N20" s="26"/>
      <c r="O20" s="12"/>
      <c r="P20" s="10"/>
      <c r="Q20" s="31"/>
      <c r="R20" s="11"/>
      <c r="S20" s="12"/>
      <c r="T20" s="10"/>
      <c r="U20" s="14"/>
      <c r="V20" s="11"/>
      <c r="W20" s="12"/>
      <c r="X20" s="10"/>
      <c r="Y20" s="14"/>
      <c r="Z20" s="11"/>
      <c r="AA20" s="12"/>
      <c r="AB20" s="10"/>
      <c r="AC20" s="13"/>
      <c r="AD20" s="92">
        <v>6</v>
      </c>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row>
    <row r="21" spans="1:180" ht="30" customHeight="1" thickBot="1" x14ac:dyDescent="0.25">
      <c r="A21" s="91" t="s">
        <v>8</v>
      </c>
      <c r="B21" s="35"/>
      <c r="C21" s="36"/>
      <c r="D21" s="41"/>
      <c r="E21" s="37"/>
      <c r="F21" s="38"/>
      <c r="G21" s="36"/>
      <c r="H21" s="41"/>
      <c r="I21" s="37"/>
      <c r="J21" s="35"/>
      <c r="K21" s="36"/>
      <c r="L21" s="41"/>
      <c r="M21" s="37"/>
      <c r="N21" s="38"/>
      <c r="O21" s="36"/>
      <c r="P21" s="41"/>
      <c r="Q21" s="39"/>
      <c r="R21" s="35"/>
      <c r="S21" s="36"/>
      <c r="T21" s="41"/>
      <c r="U21" s="37"/>
      <c r="V21" s="35"/>
      <c r="W21" s="36"/>
      <c r="X21" s="41"/>
      <c r="Y21" s="37"/>
      <c r="Z21" s="35"/>
      <c r="AA21" s="36"/>
      <c r="AB21" s="41"/>
      <c r="AC21" s="37"/>
      <c r="AD21" s="91" t="s">
        <v>8</v>
      </c>
      <c r="FQ21" s="94"/>
      <c r="FR21" s="94"/>
      <c r="FS21" s="94"/>
      <c r="FT21" s="94"/>
      <c r="FU21" s="94"/>
      <c r="FV21" s="94"/>
      <c r="FW21" s="94"/>
      <c r="FX21" s="94"/>
    </row>
    <row r="22" spans="1:180" ht="14.25" customHeight="1" thickTop="1" thickBot="1" x14ac:dyDescent="0.25">
      <c r="A22" s="87" t="s">
        <v>9</v>
      </c>
      <c r="B22" s="42">
        <f>SUM(B15:B21)</f>
        <v>0</v>
      </c>
      <c r="C22" s="43">
        <f>SUM(C15:C21)</f>
        <v>0</v>
      </c>
      <c r="D22" s="51"/>
      <c r="E22" s="44"/>
      <c r="F22" s="52">
        <f>SUM(F15:F21)</f>
        <v>0</v>
      </c>
      <c r="G22" s="43">
        <f>SUM(G15:G21)</f>
        <v>0</v>
      </c>
      <c r="H22" s="51"/>
      <c r="I22" s="51"/>
      <c r="J22" s="42">
        <f>SUM(J15:J21)</f>
        <v>0</v>
      </c>
      <c r="K22" s="43">
        <f>SUM(K15:K21)</f>
        <v>0</v>
      </c>
      <c r="L22" s="51"/>
      <c r="M22" s="44"/>
      <c r="N22" s="52">
        <f>SUM(N15:N21)</f>
        <v>0</v>
      </c>
      <c r="O22" s="43">
        <f>SUM(O15:O21)</f>
        <v>0</v>
      </c>
      <c r="P22" s="51"/>
      <c r="Q22" s="51"/>
      <c r="R22" s="42">
        <f>SUM(R15:R21)</f>
        <v>0</v>
      </c>
      <c r="S22" s="43">
        <f>SUM(S15:S21)</f>
        <v>0</v>
      </c>
      <c r="T22" s="51"/>
      <c r="U22" s="44"/>
      <c r="V22" s="42">
        <f>SUM(V15:V21)</f>
        <v>0</v>
      </c>
      <c r="W22" s="43">
        <f>SUM(W15:W21)</f>
        <v>0</v>
      </c>
      <c r="X22" s="51"/>
      <c r="Y22" s="44"/>
      <c r="Z22" s="42">
        <f>SUM(Z15:Z21)</f>
        <v>0</v>
      </c>
      <c r="AA22" s="43">
        <f>SUM(AA15:AA21)</f>
        <v>0</v>
      </c>
      <c r="AB22" s="51"/>
      <c r="AC22" s="44"/>
      <c r="AD22" s="87" t="s">
        <v>9</v>
      </c>
      <c r="FQ22" s="94"/>
      <c r="FR22" s="94"/>
      <c r="FS22" s="94"/>
      <c r="FT22" s="94"/>
      <c r="FU22" s="94"/>
      <c r="FV22" s="94"/>
      <c r="FW22" s="94"/>
      <c r="FX22" s="94"/>
    </row>
    <row r="23" spans="1:180" ht="14.25" customHeight="1" thickTop="1" x14ac:dyDescent="0.2">
      <c r="A23" s="85" t="s">
        <v>32</v>
      </c>
      <c r="B23" s="16" t="str">
        <f>$B$1</f>
        <v>山梨　太郎</v>
      </c>
      <c r="C23" s="17"/>
      <c r="D23" s="17"/>
      <c r="E23" s="45" t="str">
        <f>E12</f>
        <v>月曜日</v>
      </c>
      <c r="F23" s="46" t="str">
        <f>F1</f>
        <v>甲州　花子</v>
      </c>
      <c r="G23" s="46"/>
      <c r="H23" s="46"/>
      <c r="I23" s="47" t="str">
        <f>I12</f>
        <v>月曜日</v>
      </c>
      <c r="J23" s="277" t="str">
        <f>J1</f>
        <v>笛吹　次郎</v>
      </c>
      <c r="K23" s="278"/>
      <c r="L23" s="278"/>
      <c r="M23" s="279" t="str">
        <f>M12</f>
        <v>火曜日</v>
      </c>
      <c r="N23" s="49" t="str">
        <f>N1</f>
        <v>吉田　三郎</v>
      </c>
      <c r="O23" s="49"/>
      <c r="P23" s="49"/>
      <c r="Q23" s="50" t="str">
        <f>Q12</f>
        <v>火曜日</v>
      </c>
      <c r="R23" s="332" t="str">
        <f>R1</f>
        <v>富士　さくら</v>
      </c>
      <c r="S23" s="280"/>
      <c r="T23" s="280"/>
      <c r="U23" s="335" t="str">
        <f>U12</f>
        <v>水曜日</v>
      </c>
      <c r="V23" s="282" t="str">
        <f>V1</f>
        <v>大月　四郎</v>
      </c>
      <c r="W23" s="283"/>
      <c r="X23" s="283"/>
      <c r="Y23" s="284" t="str">
        <f>Y12</f>
        <v>木曜日</v>
      </c>
      <c r="Z23" s="48"/>
      <c r="AA23"/>
      <c r="AB23"/>
      <c r="AC23" s="28" t="s">
        <v>7</v>
      </c>
      <c r="AD23" s="86"/>
      <c r="FQ23" s="94"/>
      <c r="FR23" s="94"/>
      <c r="FS23" s="94"/>
      <c r="FT23" s="94"/>
      <c r="FU23" s="94"/>
      <c r="FV23" s="94"/>
      <c r="FW23" s="94"/>
      <c r="FX23" s="94"/>
    </row>
    <row r="24" spans="1:180" ht="14.25" customHeight="1" x14ac:dyDescent="0.2">
      <c r="A24" s="86"/>
      <c r="B24" s="21" t="str">
        <f>B2</f>
        <v>山梨中</v>
      </c>
      <c r="C24" s="22"/>
      <c r="D24" s="22"/>
      <c r="E24" s="4" t="e">
        <f>E13+7</f>
        <v>#VALUE!</v>
      </c>
      <c r="F24" s="23" t="str">
        <f>F2</f>
        <v>山梨中</v>
      </c>
      <c r="G24" s="23"/>
      <c r="H24" s="23"/>
      <c r="I24" s="4" t="e">
        <f>I13+7</f>
        <v>#VALUE!</v>
      </c>
      <c r="J24" s="24" t="str">
        <f>J2</f>
        <v>笛吹中</v>
      </c>
      <c r="K24" s="23"/>
      <c r="L24" s="23"/>
      <c r="M24" s="4" t="e">
        <f>M13+7</f>
        <v>#VALUE!</v>
      </c>
      <c r="N24" s="23" t="str">
        <f>N2</f>
        <v>笛吹中</v>
      </c>
      <c r="O24" s="23"/>
      <c r="P24" s="23"/>
      <c r="Q24" s="165" t="e">
        <f>Q13+7</f>
        <v>#VALUE!</v>
      </c>
      <c r="R24" s="256" t="str">
        <f>R2</f>
        <v>富士中</v>
      </c>
      <c r="S24" s="23"/>
      <c r="T24" s="23"/>
      <c r="U24" s="4" t="e">
        <f>U13+7</f>
        <v>#VALUE!</v>
      </c>
      <c r="V24" s="24" t="str">
        <f>V2</f>
        <v>大月中</v>
      </c>
      <c r="W24" s="23"/>
      <c r="X24" s="23"/>
      <c r="Y24" s="4" t="e">
        <f>Y13+7</f>
        <v>#VALUE!</v>
      </c>
      <c r="Z24" s="24" t="str">
        <f>Z2</f>
        <v>○○学校</v>
      </c>
      <c r="AA24" s="23"/>
      <c r="AB24" s="23"/>
      <c r="AC24" s="4">
        <f>AC13+7</f>
        <v>45310</v>
      </c>
      <c r="AD24" s="86"/>
      <c r="FQ24" s="94"/>
      <c r="FR24" s="94"/>
      <c r="FS24" s="94"/>
      <c r="FT24" s="94"/>
      <c r="FU24" s="94"/>
      <c r="FV24" s="94"/>
      <c r="FW24" s="94"/>
      <c r="FX24" s="94"/>
    </row>
    <row r="25" spans="1:180" x14ac:dyDescent="0.2">
      <c r="A25" s="91" t="s">
        <v>10</v>
      </c>
      <c r="B25" s="5" t="s">
        <v>0</v>
      </c>
      <c r="C25" s="1" t="s">
        <v>1</v>
      </c>
      <c r="D25" s="191" t="s">
        <v>49</v>
      </c>
      <c r="E25" s="6" t="s">
        <v>2</v>
      </c>
      <c r="F25" s="25" t="s">
        <v>0</v>
      </c>
      <c r="G25" s="1" t="s">
        <v>1</v>
      </c>
      <c r="H25" s="191" t="s">
        <v>49</v>
      </c>
      <c r="I25" s="2" t="s">
        <v>2</v>
      </c>
      <c r="J25" s="5" t="s">
        <v>0</v>
      </c>
      <c r="K25" s="1" t="s">
        <v>1</v>
      </c>
      <c r="L25" s="191" t="s">
        <v>49</v>
      </c>
      <c r="M25" s="6" t="s">
        <v>2</v>
      </c>
      <c r="N25" s="25" t="s">
        <v>0</v>
      </c>
      <c r="O25" s="1" t="s">
        <v>1</v>
      </c>
      <c r="P25" s="191" t="s">
        <v>49</v>
      </c>
      <c r="Q25" s="2" t="s">
        <v>2</v>
      </c>
      <c r="R25" s="5" t="s">
        <v>0</v>
      </c>
      <c r="S25" s="1" t="s">
        <v>1</v>
      </c>
      <c r="T25" s="191" t="s">
        <v>49</v>
      </c>
      <c r="U25" s="6" t="s">
        <v>2</v>
      </c>
      <c r="V25" s="5" t="s">
        <v>0</v>
      </c>
      <c r="W25" s="1" t="s">
        <v>1</v>
      </c>
      <c r="X25" s="191" t="s">
        <v>49</v>
      </c>
      <c r="Y25" s="6" t="s">
        <v>2</v>
      </c>
      <c r="Z25" s="5" t="s">
        <v>0</v>
      </c>
      <c r="AA25" s="1" t="s">
        <v>1</v>
      </c>
      <c r="AB25" s="2"/>
      <c r="AC25" s="6" t="s">
        <v>2</v>
      </c>
      <c r="AD25" s="91" t="s">
        <v>10</v>
      </c>
      <c r="FQ25" s="94"/>
      <c r="FR25" s="94"/>
      <c r="FS25" s="94"/>
      <c r="FT25" s="94"/>
      <c r="FU25" s="94"/>
      <c r="FV25" s="94"/>
      <c r="FW25" s="94"/>
      <c r="FX25" s="94"/>
    </row>
    <row r="26" spans="1:180" ht="30" customHeight="1" x14ac:dyDescent="0.2">
      <c r="A26" s="91">
        <v>1</v>
      </c>
      <c r="B26" s="5"/>
      <c r="C26" s="1"/>
      <c r="D26" s="2"/>
      <c r="E26" s="7"/>
      <c r="F26" s="25"/>
      <c r="G26" s="1"/>
      <c r="H26" s="2"/>
      <c r="I26" s="30"/>
      <c r="J26" s="5"/>
      <c r="K26" s="1"/>
      <c r="L26" s="2"/>
      <c r="M26" s="7"/>
      <c r="N26" s="25"/>
      <c r="O26" s="1"/>
      <c r="P26" s="2"/>
      <c r="Q26" s="30"/>
      <c r="R26" s="5"/>
      <c r="S26" s="1"/>
      <c r="T26" s="2"/>
      <c r="U26" s="7"/>
      <c r="V26" s="5"/>
      <c r="W26" s="1"/>
      <c r="X26" s="2"/>
      <c r="Y26" s="7"/>
      <c r="Z26" s="5"/>
      <c r="AA26" s="1"/>
      <c r="AB26" s="2"/>
      <c r="AC26" s="219" t="s">
        <v>95</v>
      </c>
      <c r="AD26" s="91">
        <v>1</v>
      </c>
      <c r="FQ26" s="94"/>
      <c r="FR26" s="94"/>
      <c r="FS26" s="94"/>
      <c r="FT26" s="94"/>
      <c r="FU26" s="94"/>
      <c r="FV26" s="94"/>
      <c r="FW26" s="94"/>
      <c r="FX26" s="94"/>
    </row>
    <row r="27" spans="1:180" s="15" customFormat="1" ht="30" customHeight="1" x14ac:dyDescent="0.2">
      <c r="A27" s="92">
        <v>2</v>
      </c>
      <c r="B27" s="11"/>
      <c r="C27" s="12"/>
      <c r="D27" s="10"/>
      <c r="E27" s="14"/>
      <c r="F27" s="26"/>
      <c r="G27" s="12"/>
      <c r="H27" s="10"/>
      <c r="I27" s="31"/>
      <c r="J27" s="11"/>
      <c r="K27" s="12"/>
      <c r="L27" s="10"/>
      <c r="M27" s="14"/>
      <c r="N27" s="26"/>
      <c r="O27" s="12"/>
      <c r="P27" s="10"/>
      <c r="Q27" s="31"/>
      <c r="R27" s="11"/>
      <c r="S27" s="12"/>
      <c r="T27" s="10"/>
      <c r="U27" s="14"/>
      <c r="V27" s="11"/>
      <c r="W27" s="12"/>
      <c r="X27" s="10"/>
      <c r="Y27" s="14"/>
      <c r="Z27" s="11"/>
      <c r="AA27" s="12"/>
      <c r="AB27" s="10"/>
      <c r="AC27" s="13"/>
      <c r="AD27" s="92">
        <v>2</v>
      </c>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row>
    <row r="28" spans="1:180" ht="30" customHeight="1" x14ac:dyDescent="0.2">
      <c r="A28" s="91">
        <v>3</v>
      </c>
      <c r="B28" s="5"/>
      <c r="C28" s="1"/>
      <c r="D28" s="2"/>
      <c r="E28" s="7"/>
      <c r="F28" s="25"/>
      <c r="G28" s="1"/>
      <c r="H28" s="2"/>
      <c r="I28" s="7"/>
      <c r="J28" s="5"/>
      <c r="K28" s="1"/>
      <c r="L28" s="2"/>
      <c r="M28" s="7"/>
      <c r="N28" s="25"/>
      <c r="O28" s="1"/>
      <c r="P28" s="2"/>
      <c r="Q28" s="30"/>
      <c r="R28" s="5"/>
      <c r="S28" s="1"/>
      <c r="T28" s="2"/>
      <c r="U28" s="7"/>
      <c r="V28" s="5"/>
      <c r="W28" s="1"/>
      <c r="X28" s="2"/>
      <c r="Y28" s="7"/>
      <c r="Z28" s="5"/>
      <c r="AA28" s="1"/>
      <c r="AB28" s="2"/>
      <c r="AC28" s="6"/>
      <c r="AD28" s="91">
        <v>3</v>
      </c>
      <c r="FQ28" s="94"/>
      <c r="FR28" s="94"/>
      <c r="FS28" s="94"/>
      <c r="FT28" s="94"/>
      <c r="FU28" s="94"/>
      <c r="FV28" s="94"/>
      <c r="FW28" s="94"/>
      <c r="FX28" s="94"/>
    </row>
    <row r="29" spans="1:180" s="15" customFormat="1" ht="30" customHeight="1" x14ac:dyDescent="0.2">
      <c r="A29" s="92">
        <v>4</v>
      </c>
      <c r="B29" s="11"/>
      <c r="C29" s="12"/>
      <c r="D29" s="10"/>
      <c r="E29" s="14"/>
      <c r="F29" s="26"/>
      <c r="G29" s="12"/>
      <c r="H29" s="10"/>
      <c r="I29" s="31"/>
      <c r="J29" s="11"/>
      <c r="K29" s="12"/>
      <c r="L29" s="10"/>
      <c r="M29" s="14"/>
      <c r="N29" s="26"/>
      <c r="O29" s="12"/>
      <c r="P29" s="10"/>
      <c r="Q29" s="31"/>
      <c r="R29" s="11"/>
      <c r="S29" s="12"/>
      <c r="T29" s="10"/>
      <c r="U29" s="14"/>
      <c r="V29" s="11"/>
      <c r="W29" s="12"/>
      <c r="X29" s="10"/>
      <c r="Y29" s="14"/>
      <c r="Z29" s="11"/>
      <c r="AA29" s="10"/>
      <c r="AB29" s="10"/>
      <c r="AC29" s="13"/>
      <c r="AD29" s="92">
        <v>4</v>
      </c>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row>
    <row r="30" spans="1:180" ht="30" customHeight="1" x14ac:dyDescent="0.2">
      <c r="A30" s="91">
        <v>5</v>
      </c>
      <c r="B30" s="5"/>
      <c r="C30" s="1"/>
      <c r="D30" s="2"/>
      <c r="E30" s="7"/>
      <c r="F30" s="25"/>
      <c r="G30" s="1"/>
      <c r="H30" s="2"/>
      <c r="I30" s="30"/>
      <c r="J30" s="5"/>
      <c r="K30" s="1"/>
      <c r="L30" s="2"/>
      <c r="M30" s="7"/>
      <c r="N30" s="25"/>
      <c r="O30" s="1"/>
      <c r="P30" s="2"/>
      <c r="Q30" s="157"/>
      <c r="R30" s="5"/>
      <c r="S30" s="1"/>
      <c r="T30" s="2"/>
      <c r="U30" s="7"/>
      <c r="V30" s="5"/>
      <c r="W30" s="1"/>
      <c r="X30" s="2"/>
      <c r="Y30" s="7"/>
      <c r="Z30" s="5"/>
      <c r="AA30" s="1"/>
      <c r="AB30" s="2"/>
      <c r="AC30" s="6"/>
      <c r="AD30" s="91">
        <v>5</v>
      </c>
      <c r="FQ30" s="94"/>
      <c r="FR30" s="94"/>
      <c r="FS30" s="94"/>
      <c r="FT30" s="94"/>
      <c r="FU30" s="94"/>
      <c r="FV30" s="94"/>
      <c r="FW30" s="94"/>
      <c r="FX30" s="94"/>
    </row>
    <row r="31" spans="1:180" s="15" customFormat="1" ht="30" customHeight="1" x14ac:dyDescent="0.2">
      <c r="A31" s="92">
        <v>6</v>
      </c>
      <c r="B31" s="11"/>
      <c r="C31" s="12"/>
      <c r="D31" s="10"/>
      <c r="E31" s="14"/>
      <c r="F31" s="26"/>
      <c r="G31" s="12"/>
      <c r="H31" s="10"/>
      <c r="I31" s="10"/>
      <c r="J31" s="11"/>
      <c r="K31" s="12"/>
      <c r="L31" s="10"/>
      <c r="M31" s="14"/>
      <c r="N31" s="26"/>
      <c r="O31" s="12"/>
      <c r="P31" s="10"/>
      <c r="Q31" s="31"/>
      <c r="R31" s="11"/>
      <c r="S31" s="12"/>
      <c r="T31" s="10"/>
      <c r="U31" s="13"/>
      <c r="V31" s="11"/>
      <c r="W31" s="12"/>
      <c r="X31" s="10"/>
      <c r="Y31" s="14"/>
      <c r="Z31" s="11"/>
      <c r="AA31" s="12"/>
      <c r="AB31" s="10"/>
      <c r="AC31" s="13"/>
      <c r="AD31" s="92">
        <v>6</v>
      </c>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row>
    <row r="32" spans="1:180" ht="30" customHeight="1" thickBot="1" x14ac:dyDescent="0.25">
      <c r="A32" s="91" t="s">
        <v>8</v>
      </c>
      <c r="B32" s="35"/>
      <c r="C32" s="36"/>
      <c r="D32" s="41"/>
      <c r="E32" s="37"/>
      <c r="F32" s="38"/>
      <c r="G32" s="36"/>
      <c r="H32" s="41"/>
      <c r="I32" s="39"/>
      <c r="J32" s="35"/>
      <c r="K32" s="36"/>
      <c r="L32" s="41"/>
      <c r="M32" s="37"/>
      <c r="N32" s="38"/>
      <c r="O32" s="36"/>
      <c r="P32" s="41"/>
      <c r="Q32" s="39"/>
      <c r="R32" s="35"/>
      <c r="S32" s="36"/>
      <c r="T32" s="41"/>
      <c r="U32" s="37"/>
      <c r="V32" s="35"/>
      <c r="W32" s="36"/>
      <c r="X32" s="41"/>
      <c r="Y32" s="37"/>
      <c r="Z32" s="35"/>
      <c r="AA32" s="36"/>
      <c r="AB32" s="41"/>
      <c r="AC32" s="40"/>
      <c r="AD32" s="91" t="s">
        <v>8</v>
      </c>
      <c r="FQ32" s="94"/>
      <c r="FR32" s="94"/>
      <c r="FS32" s="94"/>
      <c r="FT32" s="94"/>
      <c r="FU32" s="94"/>
      <c r="FV32" s="94"/>
      <c r="FW32" s="94"/>
      <c r="FX32" s="94"/>
    </row>
    <row r="33" spans="1:180" ht="14.25" customHeight="1" thickTop="1" thickBot="1" x14ac:dyDescent="0.25">
      <c r="A33" s="86" t="s">
        <v>9</v>
      </c>
      <c r="B33" s="27">
        <f>SUM(B26:B32)</f>
        <v>0</v>
      </c>
      <c r="C33" s="8">
        <f>SUM(C26:C32)</f>
        <v>0</v>
      </c>
      <c r="D33" s="20"/>
      <c r="E33" s="28"/>
      <c r="F33" s="9">
        <f>SUM(F26:F32)</f>
        <v>0</v>
      </c>
      <c r="G33" s="8">
        <f>SUM(G26:G32)</f>
        <v>0</v>
      </c>
      <c r="H33" s="20"/>
      <c r="I33" s="20"/>
      <c r="J33" s="27">
        <f>SUM(J26:J32)</f>
        <v>0</v>
      </c>
      <c r="K33" s="8">
        <f>SUM(K26:K32)</f>
        <v>0</v>
      </c>
      <c r="L33" s="20"/>
      <c r="M33" s="123"/>
      <c r="N33" s="9">
        <f>SUM(N26:N32)</f>
        <v>0</v>
      </c>
      <c r="O33" s="8">
        <f>SUM(O26:O32)</f>
        <v>0</v>
      </c>
      <c r="P33" s="20"/>
      <c r="Q33" s="20"/>
      <c r="R33" s="27">
        <f>SUM(R26:R32)</f>
        <v>0</v>
      </c>
      <c r="S33" s="8">
        <f>SUM(S26:S32)</f>
        <v>0</v>
      </c>
      <c r="T33" s="20"/>
      <c r="U33" s="28"/>
      <c r="V33" s="27">
        <f>SUM(V26:V32)</f>
        <v>0</v>
      </c>
      <c r="W33" s="8">
        <f>SUM(W26:W32)</f>
        <v>0</v>
      </c>
      <c r="X33" s="20"/>
      <c r="Y33" s="123"/>
      <c r="Z33" s="27">
        <f>SUM(Z26:Z32)</f>
        <v>0</v>
      </c>
      <c r="AA33" s="8">
        <f>SUM(AA26:AA32)</f>
        <v>0</v>
      </c>
      <c r="AB33" s="20"/>
      <c r="AC33" s="28"/>
      <c r="AD33" s="86" t="s">
        <v>9</v>
      </c>
      <c r="FQ33" s="94"/>
      <c r="FR33" s="94"/>
      <c r="FS33" s="94"/>
      <c r="FT33" s="94"/>
      <c r="FU33" s="94"/>
      <c r="FV33" s="94"/>
      <c r="FW33" s="94"/>
      <c r="FX33" s="94"/>
    </row>
    <row r="34" spans="1:180" ht="14.25" customHeight="1" thickTop="1" x14ac:dyDescent="0.2">
      <c r="A34" s="85" t="s">
        <v>34</v>
      </c>
      <c r="B34" s="126" t="str">
        <f>$B$1</f>
        <v>山梨　太郎</v>
      </c>
      <c r="C34" s="127"/>
      <c r="D34" s="127"/>
      <c r="E34" s="19" t="str">
        <f>E23</f>
        <v>月曜日</v>
      </c>
      <c r="F34" s="53" t="str">
        <f>F23</f>
        <v>甲州　花子</v>
      </c>
      <c r="G34" s="53"/>
      <c r="H34" s="53"/>
      <c r="I34" s="32" t="str">
        <f>I23</f>
        <v>月曜日</v>
      </c>
      <c r="J34" s="287" t="str">
        <f>J23</f>
        <v>笛吹　次郎</v>
      </c>
      <c r="K34" s="288"/>
      <c r="L34" s="288"/>
      <c r="M34" s="273" t="str">
        <f>M23</f>
        <v>火曜日</v>
      </c>
      <c r="N34" s="128" t="str">
        <f>N23</f>
        <v>吉田　三郎</v>
      </c>
      <c r="O34" s="128"/>
      <c r="P34" s="128"/>
      <c r="Q34" s="34" t="str">
        <f>Q23</f>
        <v>火曜日</v>
      </c>
      <c r="R34" s="292" t="str">
        <f>R23</f>
        <v>富士　さくら</v>
      </c>
      <c r="S34" s="289"/>
      <c r="T34" s="289"/>
      <c r="U34" s="343" t="str">
        <f>U23</f>
        <v>水曜日</v>
      </c>
      <c r="V34" s="290" t="str">
        <f>V23</f>
        <v>大月　四郎</v>
      </c>
      <c r="W34" s="291"/>
      <c r="X34" s="291"/>
      <c r="Y34" s="285" t="str">
        <f>Y23</f>
        <v>木曜日</v>
      </c>
      <c r="Z34" s="160"/>
      <c r="AA34" s="161"/>
      <c r="AB34" s="161"/>
      <c r="AC34" s="162" t="s">
        <v>7</v>
      </c>
      <c r="AD34" s="85"/>
      <c r="FQ34" s="94"/>
      <c r="FR34" s="94"/>
      <c r="FS34" s="94"/>
      <c r="FT34" s="94"/>
      <c r="FU34" s="94"/>
      <c r="FV34" s="94"/>
      <c r="FW34" s="94"/>
      <c r="FX34" s="94"/>
    </row>
    <row r="35" spans="1:180" ht="14.25" customHeight="1" x14ac:dyDescent="0.2">
      <c r="A35" s="86"/>
      <c r="B35" s="21" t="str">
        <f>B24</f>
        <v>山梨中</v>
      </c>
      <c r="C35" s="22"/>
      <c r="D35" s="22"/>
      <c r="E35" s="4" t="e">
        <f>E24+7</f>
        <v>#VALUE!</v>
      </c>
      <c r="F35" s="23" t="str">
        <f>F24</f>
        <v>山梨中</v>
      </c>
      <c r="G35" s="23"/>
      <c r="H35" s="23"/>
      <c r="I35" s="4" t="e">
        <f>I24+7</f>
        <v>#VALUE!</v>
      </c>
      <c r="J35" s="24" t="str">
        <f>J24</f>
        <v>笛吹中</v>
      </c>
      <c r="K35" s="23"/>
      <c r="L35" s="23"/>
      <c r="M35" s="4" t="e">
        <f>M24+7</f>
        <v>#VALUE!</v>
      </c>
      <c r="N35" s="23" t="str">
        <f>N24</f>
        <v>笛吹中</v>
      </c>
      <c r="O35" s="23"/>
      <c r="P35" s="23"/>
      <c r="Q35" s="165" t="e">
        <f>Q24+7</f>
        <v>#VALUE!</v>
      </c>
      <c r="R35" s="256" t="str">
        <f>R24</f>
        <v>富士中</v>
      </c>
      <c r="S35" s="23"/>
      <c r="T35" s="23"/>
      <c r="U35" s="4" t="e">
        <f>U24+7</f>
        <v>#VALUE!</v>
      </c>
      <c r="V35" s="24" t="str">
        <f>V24</f>
        <v>大月中</v>
      </c>
      <c r="W35" s="23"/>
      <c r="X35" s="23"/>
      <c r="Y35" s="4" t="e">
        <f>Y24+7</f>
        <v>#VALUE!</v>
      </c>
      <c r="Z35" s="24" t="str">
        <f>Z2</f>
        <v>○○学校</v>
      </c>
      <c r="AA35" s="23"/>
      <c r="AB35" s="23"/>
      <c r="AC35" s="4">
        <f>AC24+7</f>
        <v>45317</v>
      </c>
      <c r="AD35" s="86"/>
      <c r="FQ35" s="94"/>
      <c r="FR35" s="94"/>
      <c r="FS35" s="94"/>
      <c r="FT35" s="94"/>
      <c r="FU35" s="94"/>
      <c r="FV35" s="94"/>
      <c r="FW35" s="94"/>
      <c r="FX35" s="94"/>
    </row>
    <row r="36" spans="1:180" ht="14.25" customHeight="1" x14ac:dyDescent="0.2">
      <c r="A36" s="91" t="s">
        <v>10</v>
      </c>
      <c r="B36" s="5" t="s">
        <v>0</v>
      </c>
      <c r="C36" s="1" t="s">
        <v>1</v>
      </c>
      <c r="D36" s="191" t="s">
        <v>49</v>
      </c>
      <c r="E36" s="6" t="s">
        <v>2</v>
      </c>
      <c r="F36" s="25" t="s">
        <v>0</v>
      </c>
      <c r="G36" s="1" t="s">
        <v>1</v>
      </c>
      <c r="H36" s="191" t="s">
        <v>49</v>
      </c>
      <c r="I36" s="2" t="s">
        <v>2</v>
      </c>
      <c r="J36" s="5" t="s">
        <v>0</v>
      </c>
      <c r="K36" s="1" t="s">
        <v>1</v>
      </c>
      <c r="L36" s="191" t="s">
        <v>49</v>
      </c>
      <c r="M36" s="6" t="s">
        <v>2</v>
      </c>
      <c r="N36" s="25" t="s">
        <v>0</v>
      </c>
      <c r="O36" s="1" t="s">
        <v>1</v>
      </c>
      <c r="P36" s="191" t="s">
        <v>49</v>
      </c>
      <c r="Q36" s="2" t="s">
        <v>2</v>
      </c>
      <c r="R36" s="5" t="s">
        <v>0</v>
      </c>
      <c r="S36" s="1" t="s">
        <v>1</v>
      </c>
      <c r="T36" s="191" t="s">
        <v>49</v>
      </c>
      <c r="U36" s="6" t="s">
        <v>2</v>
      </c>
      <c r="V36" s="5" t="s">
        <v>0</v>
      </c>
      <c r="W36" s="1" t="s">
        <v>1</v>
      </c>
      <c r="X36" s="191" t="s">
        <v>49</v>
      </c>
      <c r="Y36" s="6" t="s">
        <v>2</v>
      </c>
      <c r="Z36" s="5" t="s">
        <v>0</v>
      </c>
      <c r="AA36" s="1" t="s">
        <v>1</v>
      </c>
      <c r="AB36" s="2"/>
      <c r="AC36" s="6" t="s">
        <v>2</v>
      </c>
      <c r="AD36" s="91" t="s">
        <v>10</v>
      </c>
      <c r="FQ36" s="94"/>
      <c r="FR36" s="94"/>
      <c r="FS36" s="94"/>
      <c r="FT36" s="94"/>
      <c r="FU36" s="94"/>
      <c r="FV36" s="94"/>
      <c r="FW36" s="94"/>
      <c r="FX36" s="94"/>
    </row>
    <row r="37" spans="1:180" ht="30" customHeight="1" x14ac:dyDescent="0.2">
      <c r="A37" s="91">
        <v>1</v>
      </c>
      <c r="B37" s="5"/>
      <c r="C37" s="1"/>
      <c r="D37" s="2"/>
      <c r="E37" s="7"/>
      <c r="F37" s="25"/>
      <c r="G37" s="1"/>
      <c r="H37" s="2"/>
      <c r="I37" s="30"/>
      <c r="J37" s="5"/>
      <c r="K37" s="1"/>
      <c r="L37" s="2"/>
      <c r="M37" s="7"/>
      <c r="N37" s="25"/>
      <c r="O37" s="1"/>
      <c r="P37" s="2"/>
      <c r="Q37" s="30"/>
      <c r="R37" s="5"/>
      <c r="S37" s="1"/>
      <c r="T37" s="2"/>
      <c r="U37" s="7"/>
      <c r="V37" s="5"/>
      <c r="W37" s="1"/>
      <c r="X37" s="2"/>
      <c r="Y37" s="7"/>
      <c r="Z37" s="5"/>
      <c r="AA37" s="1"/>
      <c r="AB37" s="1"/>
      <c r="AC37" s="220" t="s">
        <v>96</v>
      </c>
      <c r="AD37" s="91">
        <v>1</v>
      </c>
      <c r="FQ37" s="94"/>
      <c r="FR37" s="94"/>
      <c r="FS37" s="94"/>
      <c r="FT37" s="94"/>
      <c r="FU37" s="94"/>
      <c r="FV37" s="94"/>
      <c r="FW37" s="94"/>
      <c r="FX37" s="94"/>
    </row>
    <row r="38" spans="1:180" s="15" customFormat="1" ht="30" customHeight="1" x14ac:dyDescent="0.2">
      <c r="A38" s="92">
        <v>2</v>
      </c>
      <c r="B38" s="11"/>
      <c r="C38" s="12"/>
      <c r="D38" s="10"/>
      <c r="E38" s="14"/>
      <c r="F38" s="26"/>
      <c r="G38" s="12"/>
      <c r="H38" s="10"/>
      <c r="I38" s="31"/>
      <c r="J38" s="11"/>
      <c r="K38" s="12"/>
      <c r="L38" s="10"/>
      <c r="M38" s="14"/>
      <c r="N38" s="26"/>
      <c r="O38" s="12"/>
      <c r="P38" s="10"/>
      <c r="Q38" s="31"/>
      <c r="R38" s="11"/>
      <c r="S38" s="12"/>
      <c r="T38" s="10"/>
      <c r="U38" s="14"/>
      <c r="V38" s="11"/>
      <c r="W38" s="12"/>
      <c r="X38" s="10"/>
      <c r="Y38" s="14"/>
      <c r="Z38" s="11"/>
      <c r="AA38" s="12"/>
      <c r="AB38" s="12"/>
      <c r="AC38" s="14"/>
      <c r="AD38" s="92">
        <v>2</v>
      </c>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row>
    <row r="39" spans="1:180" ht="30" customHeight="1" x14ac:dyDescent="0.2">
      <c r="A39" s="91">
        <v>3</v>
      </c>
      <c r="B39" s="5"/>
      <c r="C39" s="1"/>
      <c r="D39" s="2"/>
      <c r="E39" s="7"/>
      <c r="F39" s="25"/>
      <c r="G39" s="1"/>
      <c r="H39" s="2"/>
      <c r="I39" s="7"/>
      <c r="J39" s="5"/>
      <c r="K39" s="1"/>
      <c r="L39" s="2"/>
      <c r="M39" s="7"/>
      <c r="N39" s="25"/>
      <c r="O39" s="1"/>
      <c r="P39" s="2"/>
      <c r="Q39" s="30"/>
      <c r="R39" s="5"/>
      <c r="S39" s="1"/>
      <c r="T39" s="2"/>
      <c r="U39" s="7"/>
      <c r="V39" s="5"/>
      <c r="W39" s="1"/>
      <c r="X39" s="2"/>
      <c r="Y39" s="7"/>
      <c r="Z39" s="5"/>
      <c r="AA39" s="1"/>
      <c r="AB39" s="1"/>
      <c r="AC39" s="7"/>
      <c r="AD39" s="91">
        <v>3</v>
      </c>
      <c r="FQ39" s="94"/>
      <c r="FR39" s="94"/>
      <c r="FS39" s="94"/>
      <c r="FT39" s="94"/>
      <c r="FU39" s="94"/>
      <c r="FV39" s="94"/>
      <c r="FW39" s="94"/>
      <c r="FX39" s="94"/>
    </row>
    <row r="40" spans="1:180" s="15" customFormat="1" ht="30" customHeight="1" x14ac:dyDescent="0.2">
      <c r="A40" s="92">
        <v>4</v>
      </c>
      <c r="B40" s="11"/>
      <c r="C40" s="12"/>
      <c r="D40" s="10"/>
      <c r="E40" s="14"/>
      <c r="F40" s="26"/>
      <c r="G40" s="12"/>
      <c r="H40" s="10"/>
      <c r="I40" s="31"/>
      <c r="J40" s="11"/>
      <c r="K40" s="12"/>
      <c r="L40" s="10"/>
      <c r="M40" s="14"/>
      <c r="N40" s="26"/>
      <c r="O40" s="12"/>
      <c r="P40" s="10"/>
      <c r="Q40" s="31"/>
      <c r="R40" s="11"/>
      <c r="S40" s="12"/>
      <c r="T40" s="10"/>
      <c r="U40" s="14"/>
      <c r="V40" s="11"/>
      <c r="W40" s="12"/>
      <c r="X40" s="10"/>
      <c r="Y40" s="14"/>
      <c r="Z40" s="11"/>
      <c r="AA40" s="12"/>
      <c r="AB40" s="12"/>
      <c r="AC40" s="14"/>
      <c r="AD40" s="92">
        <v>4</v>
      </c>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row>
    <row r="41" spans="1:180" ht="30" customHeight="1" x14ac:dyDescent="0.2">
      <c r="A41" s="91">
        <v>5</v>
      </c>
      <c r="B41" s="5"/>
      <c r="C41" s="1"/>
      <c r="D41" s="2"/>
      <c r="E41" s="7"/>
      <c r="F41" s="25"/>
      <c r="G41" s="1"/>
      <c r="H41" s="2"/>
      <c r="I41" s="157"/>
      <c r="J41" s="5"/>
      <c r="K41" s="1"/>
      <c r="L41" s="2"/>
      <c r="M41" s="7"/>
      <c r="N41" s="25"/>
      <c r="O41" s="1"/>
      <c r="P41" s="2"/>
      <c r="Q41" s="157"/>
      <c r="R41" s="5"/>
      <c r="S41" s="1"/>
      <c r="T41" s="2"/>
      <c r="U41" s="142"/>
      <c r="V41" s="5"/>
      <c r="W41" s="1"/>
      <c r="X41" s="2"/>
      <c r="Y41" s="7"/>
      <c r="Z41" s="5"/>
      <c r="AA41" s="1"/>
      <c r="AB41" s="1"/>
      <c r="AC41" s="7"/>
      <c r="AD41" s="91">
        <v>5</v>
      </c>
      <c r="FQ41" s="94"/>
      <c r="FR41" s="94"/>
      <c r="FS41" s="94"/>
      <c r="FT41" s="94"/>
      <c r="FU41" s="94"/>
      <c r="FV41" s="94"/>
      <c r="FW41" s="94"/>
      <c r="FX41" s="94"/>
    </row>
    <row r="42" spans="1:180" s="15" customFormat="1" ht="30" customHeight="1" x14ac:dyDescent="0.2">
      <c r="A42" s="92">
        <v>6</v>
      </c>
      <c r="B42" s="11"/>
      <c r="C42" s="12"/>
      <c r="D42" s="10"/>
      <c r="E42" s="14"/>
      <c r="F42" s="26"/>
      <c r="G42" s="12"/>
      <c r="H42" s="10"/>
      <c r="I42" s="31"/>
      <c r="J42" s="11"/>
      <c r="K42" s="12"/>
      <c r="L42" s="10"/>
      <c r="M42" s="14"/>
      <c r="N42" s="26"/>
      <c r="O42" s="12"/>
      <c r="P42" s="10"/>
      <c r="Q42" s="31"/>
      <c r="R42" s="11"/>
      <c r="S42" s="12"/>
      <c r="T42" s="10"/>
      <c r="U42" s="14"/>
      <c r="V42" s="11"/>
      <c r="W42" s="12"/>
      <c r="X42" s="10"/>
      <c r="Y42" s="14"/>
      <c r="Z42" s="11"/>
      <c r="AA42" s="12"/>
      <c r="AB42" s="12"/>
      <c r="AC42" s="13"/>
      <c r="AD42" s="92">
        <v>6</v>
      </c>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row>
    <row r="43" spans="1:180" ht="30" customHeight="1" thickBot="1" x14ac:dyDescent="0.25">
      <c r="A43" s="91" t="s">
        <v>8</v>
      </c>
      <c r="B43" s="35"/>
      <c r="C43" s="36"/>
      <c r="D43" s="41"/>
      <c r="E43" s="37"/>
      <c r="F43" s="38"/>
      <c r="G43" s="36"/>
      <c r="H43" s="41"/>
      <c r="I43" s="37"/>
      <c r="J43" s="35"/>
      <c r="K43" s="36"/>
      <c r="L43" s="41"/>
      <c r="M43" s="37"/>
      <c r="N43" s="38"/>
      <c r="O43" s="36"/>
      <c r="P43" s="41"/>
      <c r="Q43" s="39"/>
      <c r="R43" s="35"/>
      <c r="S43" s="36"/>
      <c r="T43" s="41"/>
      <c r="U43" s="37"/>
      <c r="V43" s="35"/>
      <c r="W43" s="36"/>
      <c r="X43" s="41"/>
      <c r="Y43" s="37"/>
      <c r="Z43" s="35"/>
      <c r="AA43" s="36"/>
      <c r="AB43" s="36"/>
      <c r="AC43" s="37"/>
      <c r="AD43" s="91" t="s">
        <v>8</v>
      </c>
      <c r="FQ43" s="94"/>
      <c r="FR43" s="94"/>
      <c r="FS43" s="94"/>
      <c r="FT43" s="94"/>
      <c r="FU43" s="94"/>
      <c r="FV43" s="94"/>
      <c r="FW43" s="94"/>
      <c r="FX43" s="94"/>
    </row>
    <row r="44" spans="1:180" ht="15" customHeight="1" thickTop="1" thickBot="1" x14ac:dyDescent="0.25">
      <c r="A44" s="87" t="s">
        <v>9</v>
      </c>
      <c r="B44" s="42">
        <f>SUM(B37:B43)</f>
        <v>0</v>
      </c>
      <c r="C44" s="43">
        <f>SUM(C37:C43)</f>
        <v>0</v>
      </c>
      <c r="D44" s="51"/>
      <c r="E44" s="44"/>
      <c r="F44" s="52">
        <f>SUM(F37:F43)</f>
        <v>0</v>
      </c>
      <c r="G44" s="43">
        <f>SUM(G37:G43)</f>
        <v>0</v>
      </c>
      <c r="H44" s="51"/>
      <c r="I44" s="51"/>
      <c r="J44" s="42">
        <f>SUM(J37:J43)</f>
        <v>0</v>
      </c>
      <c r="K44" s="43">
        <f>SUM(K37:K43)</f>
        <v>0</v>
      </c>
      <c r="L44" s="51"/>
      <c r="M44" s="44"/>
      <c r="N44" s="52">
        <f>SUM(N37:N43)</f>
        <v>0</v>
      </c>
      <c r="O44" s="43">
        <f>SUM(O37:O43)</f>
        <v>0</v>
      </c>
      <c r="P44" s="51"/>
      <c r="Q44" s="51"/>
      <c r="R44" s="42">
        <f>SUM(R37:R43)</f>
        <v>0</v>
      </c>
      <c r="S44" s="43">
        <f>SUM(S37:S43)</f>
        <v>0</v>
      </c>
      <c r="T44" s="51"/>
      <c r="U44" s="44"/>
      <c r="V44" s="42">
        <f>SUM(V37:V43)</f>
        <v>0</v>
      </c>
      <c r="W44" s="43">
        <f>SUM(W37:W43)</f>
        <v>0</v>
      </c>
      <c r="X44" s="51"/>
      <c r="Y44" s="44"/>
      <c r="Z44" s="42">
        <f>SUM(Z37:Z43)</f>
        <v>0</v>
      </c>
      <c r="AA44" s="43">
        <f>SUM(AA37:AA43)</f>
        <v>0</v>
      </c>
      <c r="AB44" s="51"/>
      <c r="AC44" s="44"/>
      <c r="AD44" s="87" t="s">
        <v>9</v>
      </c>
      <c r="FQ44" s="94"/>
      <c r="FR44" s="94"/>
      <c r="FS44" s="94"/>
      <c r="FT44" s="94"/>
      <c r="FU44" s="94"/>
      <c r="FV44" s="94"/>
      <c r="FW44" s="94"/>
      <c r="FX44" s="94"/>
    </row>
    <row r="45" spans="1:180" ht="15" customHeight="1" thickTop="1" x14ac:dyDescent="0.2">
      <c r="A45" s="85" t="s">
        <v>35</v>
      </c>
      <c r="B45" s="16" t="str">
        <f>$B$1</f>
        <v>山梨　太郎</v>
      </c>
      <c r="C45" s="17"/>
      <c r="D45" s="17"/>
      <c r="E45" s="45" t="str">
        <f>E34</f>
        <v>月曜日</v>
      </c>
      <c r="F45" s="46" t="str">
        <f>F34</f>
        <v>甲州　花子</v>
      </c>
      <c r="G45" s="46"/>
      <c r="H45" s="46"/>
      <c r="I45" s="47" t="str">
        <f>I34</f>
        <v>月曜日</v>
      </c>
      <c r="J45" s="277" t="str">
        <f>J34</f>
        <v>笛吹　次郎</v>
      </c>
      <c r="K45" s="278"/>
      <c r="L45" s="278"/>
      <c r="M45" s="279" t="str">
        <f>M34</f>
        <v>火曜日</v>
      </c>
      <c r="N45" s="49" t="str">
        <f>N34</f>
        <v>吉田　三郎</v>
      </c>
      <c r="O45" s="49"/>
      <c r="P45" s="49"/>
      <c r="Q45" s="50" t="str">
        <f>Q34</f>
        <v>火曜日</v>
      </c>
      <c r="R45" s="332" t="str">
        <f>R34</f>
        <v>富士　さくら</v>
      </c>
      <c r="S45" s="280"/>
      <c r="T45" s="280"/>
      <c r="U45" s="335" t="str">
        <f>U34</f>
        <v>水曜日</v>
      </c>
      <c r="V45" s="282" t="str">
        <f>V34</f>
        <v>大月　四郎</v>
      </c>
      <c r="W45" s="283"/>
      <c r="X45" s="283"/>
      <c r="Y45" s="284" t="str">
        <f>Y34</f>
        <v>木曜日</v>
      </c>
      <c r="Z45" s="48"/>
      <c r="AA45"/>
      <c r="AB45"/>
      <c r="AC45" s="28" t="s">
        <v>7</v>
      </c>
      <c r="AD45" s="86"/>
      <c r="FQ45" s="94"/>
      <c r="FR45" s="94"/>
      <c r="FS45" s="94"/>
      <c r="FT45" s="94"/>
      <c r="FU45" s="94"/>
      <c r="FV45" s="94"/>
      <c r="FW45" s="94"/>
      <c r="FX45" s="94"/>
    </row>
    <row r="46" spans="1:180" ht="14.25" customHeight="1" x14ac:dyDescent="0.2">
      <c r="A46" s="86"/>
      <c r="B46" s="21" t="str">
        <f>B35</f>
        <v>山梨中</v>
      </c>
      <c r="C46" s="22"/>
      <c r="D46" s="22"/>
      <c r="E46" s="4" t="e">
        <f>E35+7</f>
        <v>#VALUE!</v>
      </c>
      <c r="F46" s="23" t="str">
        <f>F35</f>
        <v>山梨中</v>
      </c>
      <c r="G46" s="23"/>
      <c r="H46" s="23"/>
      <c r="I46" s="4" t="e">
        <f>I35+7</f>
        <v>#VALUE!</v>
      </c>
      <c r="J46" s="24" t="str">
        <f>J35</f>
        <v>笛吹中</v>
      </c>
      <c r="K46" s="23"/>
      <c r="L46" s="23"/>
      <c r="M46" s="4" t="e">
        <f>M35+7</f>
        <v>#VALUE!</v>
      </c>
      <c r="N46" s="23" t="str">
        <f>N35</f>
        <v>笛吹中</v>
      </c>
      <c r="O46" s="23"/>
      <c r="P46" s="23"/>
      <c r="Q46" s="165" t="e">
        <f>Q35+7</f>
        <v>#VALUE!</v>
      </c>
      <c r="R46" s="256" t="str">
        <f>R35</f>
        <v>富士中</v>
      </c>
      <c r="S46" s="23"/>
      <c r="T46" s="23"/>
      <c r="U46" s="4" t="e">
        <f>U35+7</f>
        <v>#VALUE!</v>
      </c>
      <c r="V46" s="24" t="str">
        <f>V35</f>
        <v>大月中</v>
      </c>
      <c r="W46" s="23"/>
      <c r="X46" s="23"/>
      <c r="Y46" s="4" t="e">
        <f>Y35+7</f>
        <v>#VALUE!</v>
      </c>
      <c r="Z46" s="24" t="str">
        <f>Z2</f>
        <v>○○学校</v>
      </c>
      <c r="AA46" s="23"/>
      <c r="AB46" s="23"/>
      <c r="AC46" s="4">
        <f>AC35+7</f>
        <v>45324</v>
      </c>
      <c r="AD46" s="86"/>
      <c r="FQ46" s="94"/>
      <c r="FR46" s="94"/>
      <c r="FS46" s="94"/>
      <c r="FT46" s="94"/>
      <c r="FU46" s="94"/>
      <c r="FV46" s="94"/>
      <c r="FW46" s="94"/>
      <c r="FX46" s="94"/>
    </row>
    <row r="47" spans="1:180" ht="15" customHeight="1" x14ac:dyDescent="0.2">
      <c r="A47" s="91" t="s">
        <v>10</v>
      </c>
      <c r="B47" s="5" t="s">
        <v>0</v>
      </c>
      <c r="C47" s="1" t="s">
        <v>1</v>
      </c>
      <c r="D47" s="191" t="s">
        <v>49</v>
      </c>
      <c r="E47" s="6" t="s">
        <v>2</v>
      </c>
      <c r="F47" s="25" t="s">
        <v>0</v>
      </c>
      <c r="G47" s="1" t="s">
        <v>1</v>
      </c>
      <c r="H47" s="191" t="s">
        <v>49</v>
      </c>
      <c r="I47" s="2" t="s">
        <v>2</v>
      </c>
      <c r="J47" s="5" t="s">
        <v>0</v>
      </c>
      <c r="K47" s="1" t="s">
        <v>1</v>
      </c>
      <c r="L47" s="191" t="s">
        <v>49</v>
      </c>
      <c r="M47" s="6" t="s">
        <v>2</v>
      </c>
      <c r="N47" s="25" t="s">
        <v>0</v>
      </c>
      <c r="O47" s="1" t="s">
        <v>1</v>
      </c>
      <c r="P47" s="191" t="s">
        <v>49</v>
      </c>
      <c r="Q47" s="2" t="s">
        <v>2</v>
      </c>
      <c r="R47" s="5" t="s">
        <v>0</v>
      </c>
      <c r="S47" s="1" t="s">
        <v>1</v>
      </c>
      <c r="T47" s="191" t="s">
        <v>49</v>
      </c>
      <c r="U47" s="6" t="s">
        <v>2</v>
      </c>
      <c r="V47" s="5" t="s">
        <v>0</v>
      </c>
      <c r="W47" s="1" t="s">
        <v>1</v>
      </c>
      <c r="X47" s="191" t="s">
        <v>49</v>
      </c>
      <c r="Y47" s="6" t="s">
        <v>2</v>
      </c>
      <c r="Z47" s="5" t="s">
        <v>0</v>
      </c>
      <c r="AA47" s="1" t="s">
        <v>1</v>
      </c>
      <c r="AB47" s="2"/>
      <c r="AC47" s="6" t="s">
        <v>2</v>
      </c>
      <c r="AD47" s="91" t="s">
        <v>10</v>
      </c>
      <c r="FQ47" s="94"/>
      <c r="FR47" s="94"/>
      <c r="FS47" s="94"/>
      <c r="FT47" s="94"/>
      <c r="FU47" s="94"/>
      <c r="FV47" s="94"/>
      <c r="FW47" s="94"/>
      <c r="FX47" s="94"/>
    </row>
    <row r="48" spans="1:180" ht="30" customHeight="1" x14ac:dyDescent="0.2">
      <c r="A48" s="91">
        <v>1</v>
      </c>
      <c r="B48" s="5"/>
      <c r="C48" s="1"/>
      <c r="D48" s="2"/>
      <c r="E48" s="7"/>
      <c r="F48" s="25"/>
      <c r="G48" s="1"/>
      <c r="H48" s="2"/>
      <c r="I48" s="30"/>
      <c r="J48" s="5"/>
      <c r="K48" s="1"/>
      <c r="L48" s="2"/>
      <c r="M48" s="7"/>
      <c r="N48" s="25"/>
      <c r="O48" s="1"/>
      <c r="P48" s="2"/>
      <c r="Q48" s="30"/>
      <c r="R48" s="5"/>
      <c r="S48" s="1"/>
      <c r="T48" s="2"/>
      <c r="U48" s="7"/>
      <c r="V48" s="5"/>
      <c r="W48" s="1"/>
      <c r="X48" s="2"/>
      <c r="Y48" s="7"/>
      <c r="Z48" s="5"/>
      <c r="AA48" s="1"/>
      <c r="AB48" s="2"/>
      <c r="AC48" s="7"/>
      <c r="AD48" s="91">
        <v>1</v>
      </c>
      <c r="FQ48" s="94"/>
      <c r="FR48" s="94"/>
      <c r="FS48" s="94"/>
      <c r="FT48" s="94"/>
      <c r="FU48" s="94"/>
      <c r="FV48" s="94"/>
      <c r="FW48" s="94"/>
      <c r="FX48" s="94"/>
    </row>
    <row r="49" spans="1:180" s="15" customFormat="1" ht="30" customHeight="1" x14ac:dyDescent="0.2">
      <c r="A49" s="92">
        <v>2</v>
      </c>
      <c r="B49" s="11"/>
      <c r="C49" s="12"/>
      <c r="D49" s="10"/>
      <c r="E49" s="167"/>
      <c r="F49" s="26"/>
      <c r="G49" s="12"/>
      <c r="H49" s="10"/>
      <c r="I49" s="31"/>
      <c r="J49" s="11"/>
      <c r="K49" s="12"/>
      <c r="L49" s="10"/>
      <c r="M49" s="14"/>
      <c r="N49" s="26"/>
      <c r="O49" s="12"/>
      <c r="P49" s="10"/>
      <c r="Q49" s="31"/>
      <c r="R49" s="11"/>
      <c r="S49" s="12"/>
      <c r="T49" s="10"/>
      <c r="U49" s="14"/>
      <c r="V49" s="11"/>
      <c r="W49" s="12"/>
      <c r="X49" s="10"/>
      <c r="Y49" s="14"/>
      <c r="Z49" s="11"/>
      <c r="AA49" s="12"/>
      <c r="AB49" s="10"/>
      <c r="AC49" s="13"/>
      <c r="AD49" s="92">
        <v>2</v>
      </c>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row>
    <row r="50" spans="1:180" ht="30" customHeight="1" x14ac:dyDescent="0.2">
      <c r="A50" s="91">
        <v>3</v>
      </c>
      <c r="B50" s="5"/>
      <c r="C50" s="1"/>
      <c r="D50" s="2"/>
      <c r="E50" s="7"/>
      <c r="F50" s="25"/>
      <c r="G50" s="1"/>
      <c r="H50" s="2"/>
      <c r="I50" s="7"/>
      <c r="J50" s="5"/>
      <c r="K50" s="1"/>
      <c r="L50" s="2"/>
      <c r="M50" s="7"/>
      <c r="N50" s="25"/>
      <c r="O50" s="1"/>
      <c r="P50" s="2"/>
      <c r="Q50" s="30"/>
      <c r="R50" s="5"/>
      <c r="S50" s="1"/>
      <c r="T50" s="2"/>
      <c r="U50" s="7"/>
      <c r="V50" s="5"/>
      <c r="W50" s="1"/>
      <c r="X50" s="2"/>
      <c r="Y50" s="7"/>
      <c r="Z50" s="5"/>
      <c r="AA50" s="1"/>
      <c r="AB50" s="2"/>
      <c r="AC50" s="7"/>
      <c r="AD50" s="91">
        <v>3</v>
      </c>
      <c r="FQ50" s="94"/>
      <c r="FR50" s="94"/>
      <c r="FS50" s="94"/>
      <c r="FT50" s="94"/>
      <c r="FU50" s="94"/>
      <c r="FV50" s="94"/>
      <c r="FW50" s="94"/>
      <c r="FX50" s="94"/>
    </row>
    <row r="51" spans="1:180" s="15" customFormat="1" ht="30" customHeight="1" x14ac:dyDescent="0.2">
      <c r="A51" s="92">
        <v>4</v>
      </c>
      <c r="B51" s="11"/>
      <c r="C51" s="12"/>
      <c r="D51" s="10"/>
      <c r="E51" s="14"/>
      <c r="F51" s="26"/>
      <c r="G51" s="12"/>
      <c r="H51" s="10"/>
      <c r="I51" s="31"/>
      <c r="J51" s="11"/>
      <c r="K51" s="12"/>
      <c r="L51" s="10"/>
      <c r="M51" s="14"/>
      <c r="N51" s="26"/>
      <c r="O51" s="12"/>
      <c r="P51" s="10"/>
      <c r="Q51" s="31"/>
      <c r="R51" s="11"/>
      <c r="S51" s="12"/>
      <c r="T51" s="10"/>
      <c r="U51" s="14"/>
      <c r="V51" s="11"/>
      <c r="W51" s="12"/>
      <c r="X51" s="10"/>
      <c r="Y51" s="14"/>
      <c r="Z51" s="11"/>
      <c r="AA51" s="12"/>
      <c r="AB51" s="10"/>
      <c r="AC51" s="14"/>
      <c r="AD51" s="92">
        <v>4</v>
      </c>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row>
    <row r="52" spans="1:180" ht="30" customHeight="1" x14ac:dyDescent="0.2">
      <c r="A52" s="91">
        <v>5</v>
      </c>
      <c r="B52" s="5"/>
      <c r="C52" s="1"/>
      <c r="D52" s="2"/>
      <c r="E52" s="7"/>
      <c r="F52" s="25"/>
      <c r="G52" s="1"/>
      <c r="H52" s="2"/>
      <c r="I52" s="157"/>
      <c r="J52" s="5"/>
      <c r="K52" s="1"/>
      <c r="L52" s="2"/>
      <c r="M52" s="7"/>
      <c r="N52" s="25"/>
      <c r="O52" s="1"/>
      <c r="P52" s="2"/>
      <c r="Q52" s="157"/>
      <c r="R52" s="5"/>
      <c r="S52" s="1"/>
      <c r="T52" s="2"/>
      <c r="U52" s="142"/>
      <c r="V52" s="5"/>
      <c r="W52" s="1"/>
      <c r="X52" s="2"/>
      <c r="Y52" s="7"/>
      <c r="Z52" s="5"/>
      <c r="AA52" s="1"/>
      <c r="AB52" s="2"/>
      <c r="AC52" s="6"/>
      <c r="AD52" s="91">
        <v>5</v>
      </c>
      <c r="FQ52" s="94"/>
      <c r="FR52" s="94"/>
      <c r="FS52" s="94"/>
      <c r="FT52" s="94"/>
      <c r="FU52" s="94"/>
      <c r="FV52" s="94"/>
      <c r="FW52" s="94"/>
      <c r="FX52" s="94"/>
    </row>
    <row r="53" spans="1:180" s="15" customFormat="1" ht="30" customHeight="1" x14ac:dyDescent="0.2">
      <c r="A53" s="92">
        <v>6</v>
      </c>
      <c r="B53" s="11"/>
      <c r="C53" s="12"/>
      <c r="D53" s="10"/>
      <c r="E53" s="14"/>
      <c r="F53" s="26"/>
      <c r="G53" s="12"/>
      <c r="H53" s="10"/>
      <c r="I53" s="31"/>
      <c r="J53" s="11"/>
      <c r="K53" s="12"/>
      <c r="L53" s="10"/>
      <c r="M53" s="14"/>
      <c r="N53" s="26"/>
      <c r="O53" s="12"/>
      <c r="P53" s="10"/>
      <c r="Q53" s="31"/>
      <c r="R53" s="11"/>
      <c r="S53" s="12"/>
      <c r="T53" s="10"/>
      <c r="U53" s="14"/>
      <c r="V53" s="11"/>
      <c r="W53" s="12"/>
      <c r="X53" s="10"/>
      <c r="Y53" s="14"/>
      <c r="Z53" s="11"/>
      <c r="AA53" s="12"/>
      <c r="AB53" s="10"/>
      <c r="AC53" s="166"/>
      <c r="AD53" s="92">
        <v>6</v>
      </c>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row>
    <row r="54" spans="1:180" ht="30" customHeight="1" thickBot="1" x14ac:dyDescent="0.25">
      <c r="A54" s="91" t="s">
        <v>8</v>
      </c>
      <c r="B54" s="35"/>
      <c r="C54" s="36"/>
      <c r="D54" s="41"/>
      <c r="E54" s="37"/>
      <c r="F54" s="38"/>
      <c r="G54" s="36"/>
      <c r="H54" s="41"/>
      <c r="I54" s="37"/>
      <c r="J54" s="35"/>
      <c r="K54" s="36"/>
      <c r="L54" s="41"/>
      <c r="M54" s="37"/>
      <c r="N54" s="38"/>
      <c r="O54" s="36"/>
      <c r="P54" s="41"/>
      <c r="Q54" s="39"/>
      <c r="R54" s="35"/>
      <c r="S54" s="36"/>
      <c r="T54" s="41"/>
      <c r="U54" s="37"/>
      <c r="V54" s="35"/>
      <c r="W54" s="36"/>
      <c r="X54" s="41"/>
      <c r="Y54" s="37"/>
      <c r="Z54" s="35"/>
      <c r="AA54" s="36"/>
      <c r="AB54" s="41"/>
      <c r="AC54" s="40"/>
      <c r="AD54" s="91" t="s">
        <v>8</v>
      </c>
      <c r="FQ54" s="94"/>
      <c r="FR54" s="94"/>
      <c r="FS54" s="94"/>
      <c r="FT54" s="94"/>
      <c r="FU54" s="94"/>
      <c r="FV54" s="94"/>
      <c r="FW54" s="94"/>
      <c r="FX54" s="94"/>
    </row>
    <row r="55" spans="1:180" ht="13.5" customHeight="1" thickTop="1" thickBot="1" x14ac:dyDescent="0.25">
      <c r="A55" s="87" t="s">
        <v>9</v>
      </c>
      <c r="B55" s="42">
        <f>SUM(B48:B54)</f>
        <v>0</v>
      </c>
      <c r="C55" s="43">
        <f>SUM(C48:C54)</f>
        <v>0</v>
      </c>
      <c r="D55" s="51"/>
      <c r="E55" s="44"/>
      <c r="F55" s="52">
        <f>SUM(F48:F54)</f>
        <v>0</v>
      </c>
      <c r="G55" s="43">
        <f>SUM(G48:G54)</f>
        <v>0</v>
      </c>
      <c r="H55" s="51"/>
      <c r="I55" s="51"/>
      <c r="J55" s="42">
        <f>SUM(J48:J54)</f>
        <v>0</v>
      </c>
      <c r="K55" s="43">
        <f>SUM(K48:K54)</f>
        <v>0</v>
      </c>
      <c r="L55" s="51"/>
      <c r="M55" s="44"/>
      <c r="N55" s="52">
        <f>SUM(N48:N54)</f>
        <v>0</v>
      </c>
      <c r="O55" s="43">
        <f>SUM(O48:O54)</f>
        <v>0</v>
      </c>
      <c r="P55" s="51"/>
      <c r="Q55" s="51"/>
      <c r="R55" s="42">
        <f>SUM(R48:R54)</f>
        <v>0</v>
      </c>
      <c r="S55" s="43">
        <f>SUM(S48:S54)</f>
        <v>0</v>
      </c>
      <c r="T55" s="51"/>
      <c r="U55" s="44"/>
      <c r="V55" s="42">
        <f>SUM(V48:V54)</f>
        <v>0</v>
      </c>
      <c r="W55" s="43">
        <f>SUM(W48:W54)</f>
        <v>0</v>
      </c>
      <c r="X55" s="51"/>
      <c r="Y55" s="44"/>
      <c r="Z55" s="42">
        <f>SUM(Z48:Z54)</f>
        <v>0</v>
      </c>
      <c r="AA55" s="43">
        <f>SUM(AA48:AA54)</f>
        <v>0</v>
      </c>
      <c r="AB55" s="51"/>
      <c r="AC55" s="44"/>
      <c r="AD55" s="87" t="s">
        <v>9</v>
      </c>
      <c r="FQ55" s="94"/>
      <c r="FR55" s="94"/>
      <c r="FS55" s="94"/>
      <c r="FT55" s="94"/>
      <c r="FU55" s="94"/>
      <c r="FV55" s="94"/>
      <c r="FW55" s="94"/>
      <c r="FX55" s="94"/>
    </row>
    <row r="56" spans="1:180" ht="14.25" customHeight="1" thickTop="1" x14ac:dyDescent="0.2">
      <c r="A56" s="85" t="s">
        <v>36</v>
      </c>
      <c r="B56" s="16" t="str">
        <f>$B$1</f>
        <v>山梨　太郎</v>
      </c>
      <c r="C56" s="17"/>
      <c r="D56" s="17"/>
      <c r="E56" s="45" t="str">
        <f>E45</f>
        <v>月曜日</v>
      </c>
      <c r="F56" s="46" t="str">
        <f>F45</f>
        <v>甲州　花子</v>
      </c>
      <c r="G56" s="46"/>
      <c r="H56" s="46"/>
      <c r="I56" s="47" t="str">
        <f>I45</f>
        <v>月曜日</v>
      </c>
      <c r="J56" s="277" t="str">
        <f>J45</f>
        <v>笛吹　次郎</v>
      </c>
      <c r="K56" s="278"/>
      <c r="L56" s="278"/>
      <c r="M56" s="279" t="str">
        <f>M45</f>
        <v>火曜日</v>
      </c>
      <c r="N56" s="49" t="str">
        <f>N45</f>
        <v>吉田　三郎</v>
      </c>
      <c r="O56" s="49"/>
      <c r="P56" s="49"/>
      <c r="Q56" s="50" t="str">
        <f>Q45</f>
        <v>火曜日</v>
      </c>
      <c r="R56" s="332" t="str">
        <f>R45</f>
        <v>富士　さくら</v>
      </c>
      <c r="S56" s="280"/>
      <c r="T56" s="280"/>
      <c r="U56" s="335" t="str">
        <f>U45</f>
        <v>水曜日</v>
      </c>
      <c r="V56" s="282" t="str">
        <f>V45</f>
        <v>大月　四郎</v>
      </c>
      <c r="W56" s="283"/>
      <c r="X56" s="283"/>
      <c r="Y56" s="284" t="str">
        <f>Y45</f>
        <v>木曜日</v>
      </c>
      <c r="Z56" s="68"/>
      <c r="AA56" s="69"/>
      <c r="AB56" s="69"/>
      <c r="AC56" s="3" t="s">
        <v>7</v>
      </c>
      <c r="AD56" s="85"/>
      <c r="FQ56" s="94"/>
      <c r="FR56" s="94"/>
      <c r="FS56" s="94"/>
      <c r="FT56" s="94"/>
      <c r="FU56" s="94"/>
      <c r="FV56" s="94"/>
      <c r="FW56" s="94"/>
      <c r="FX56" s="94"/>
    </row>
    <row r="57" spans="1:180" ht="14.25" customHeight="1" x14ac:dyDescent="0.2">
      <c r="A57" s="86"/>
      <c r="B57" s="21" t="str">
        <f>B46</f>
        <v>山梨中</v>
      </c>
      <c r="C57" s="22"/>
      <c r="D57" s="22"/>
      <c r="E57" s="4" t="e">
        <f>E46+7</f>
        <v>#VALUE!</v>
      </c>
      <c r="F57" s="23" t="str">
        <f>F46</f>
        <v>山梨中</v>
      </c>
      <c r="G57" s="23"/>
      <c r="H57" s="23"/>
      <c r="I57" s="4" t="e">
        <f>I46+7</f>
        <v>#VALUE!</v>
      </c>
      <c r="J57" s="24" t="str">
        <f>J46</f>
        <v>笛吹中</v>
      </c>
      <c r="K57" s="23"/>
      <c r="L57" s="23"/>
      <c r="M57" s="4" t="e">
        <f>M46+7</f>
        <v>#VALUE!</v>
      </c>
      <c r="N57" s="23" t="str">
        <f>N46</f>
        <v>笛吹中</v>
      </c>
      <c r="O57" s="23"/>
      <c r="P57" s="23"/>
      <c r="Q57" s="165" t="e">
        <f>Q46+7</f>
        <v>#VALUE!</v>
      </c>
      <c r="R57" s="256" t="str">
        <f>R46</f>
        <v>富士中</v>
      </c>
      <c r="S57" s="23"/>
      <c r="T57" s="23"/>
      <c r="U57" s="4" t="e">
        <f>U46+7</f>
        <v>#VALUE!</v>
      </c>
      <c r="V57" s="24" t="str">
        <f>V46</f>
        <v>大月中</v>
      </c>
      <c r="W57" s="23"/>
      <c r="X57" s="23"/>
      <c r="Y57" s="4" t="e">
        <f>Y46+7</f>
        <v>#VALUE!</v>
      </c>
      <c r="Z57" s="24" t="str">
        <f>Z2</f>
        <v>○○学校</v>
      </c>
      <c r="AA57" s="23"/>
      <c r="AB57" s="23"/>
      <c r="AC57" s="4">
        <f>AC46+7</f>
        <v>45331</v>
      </c>
      <c r="AD57" s="86"/>
      <c r="FQ57" s="94"/>
      <c r="FR57" s="94"/>
      <c r="FS57" s="94"/>
      <c r="FT57" s="94"/>
      <c r="FU57" s="94"/>
      <c r="FV57" s="94"/>
      <c r="FW57" s="94"/>
      <c r="FX57" s="94"/>
    </row>
    <row r="58" spans="1:180" ht="14.25" customHeight="1" x14ac:dyDescent="0.2">
      <c r="A58" s="91" t="s">
        <v>10</v>
      </c>
      <c r="B58" s="5" t="s">
        <v>0</v>
      </c>
      <c r="C58" s="1" t="s">
        <v>1</v>
      </c>
      <c r="D58" s="191" t="s">
        <v>49</v>
      </c>
      <c r="E58" s="6" t="s">
        <v>2</v>
      </c>
      <c r="F58" s="25" t="s">
        <v>0</v>
      </c>
      <c r="G58" s="1" t="s">
        <v>1</v>
      </c>
      <c r="H58" s="191" t="s">
        <v>49</v>
      </c>
      <c r="I58" s="2" t="s">
        <v>2</v>
      </c>
      <c r="J58" s="5" t="s">
        <v>0</v>
      </c>
      <c r="K58" s="1" t="s">
        <v>1</v>
      </c>
      <c r="L58" s="191" t="s">
        <v>49</v>
      </c>
      <c r="M58" s="6" t="s">
        <v>2</v>
      </c>
      <c r="N58" s="25" t="s">
        <v>0</v>
      </c>
      <c r="O58" s="1" t="s">
        <v>1</v>
      </c>
      <c r="P58" s="191" t="s">
        <v>49</v>
      </c>
      <c r="Q58" s="2" t="s">
        <v>2</v>
      </c>
      <c r="R58" s="5" t="s">
        <v>0</v>
      </c>
      <c r="S58" s="1" t="s">
        <v>1</v>
      </c>
      <c r="T58" s="191" t="s">
        <v>49</v>
      </c>
      <c r="U58" s="6" t="s">
        <v>2</v>
      </c>
      <c r="V58" s="5" t="s">
        <v>0</v>
      </c>
      <c r="W58" s="1" t="s">
        <v>1</v>
      </c>
      <c r="X58" s="191" t="s">
        <v>49</v>
      </c>
      <c r="Y58" s="6" t="s">
        <v>2</v>
      </c>
      <c r="Z58" s="5" t="s">
        <v>0</v>
      </c>
      <c r="AA58" s="1" t="s">
        <v>1</v>
      </c>
      <c r="AB58" s="2"/>
      <c r="AC58" s="6" t="s">
        <v>2</v>
      </c>
      <c r="AD58" s="91" t="s">
        <v>10</v>
      </c>
      <c r="FQ58" s="94"/>
      <c r="FR58" s="94"/>
      <c r="FS58" s="94"/>
      <c r="FT58" s="94"/>
      <c r="FU58" s="94"/>
      <c r="FV58" s="94"/>
      <c r="FW58" s="94"/>
      <c r="FX58" s="94"/>
    </row>
    <row r="59" spans="1:180" ht="30" customHeight="1" x14ac:dyDescent="0.2">
      <c r="A59" s="91">
        <v>1</v>
      </c>
      <c r="B59" s="5"/>
      <c r="C59" s="1"/>
      <c r="D59" s="2"/>
      <c r="E59" s="7"/>
      <c r="F59" s="5"/>
      <c r="G59" s="1"/>
      <c r="H59" s="2"/>
      <c r="I59" s="7"/>
      <c r="J59" s="5"/>
      <c r="K59" s="1"/>
      <c r="L59" s="2"/>
      <c r="M59" s="7"/>
      <c r="N59" s="5"/>
      <c r="O59" s="1"/>
      <c r="P59" s="2"/>
      <c r="Q59" s="261"/>
      <c r="R59" s="5"/>
      <c r="S59" s="1"/>
      <c r="T59" s="2"/>
      <c r="U59" s="7"/>
      <c r="V59" s="5"/>
      <c r="W59" s="1"/>
      <c r="X59" s="2"/>
      <c r="Y59" s="7"/>
      <c r="Z59" s="5"/>
      <c r="AA59" s="1"/>
      <c r="AB59" s="2"/>
      <c r="AC59" s="228"/>
      <c r="AD59" s="91">
        <v>1</v>
      </c>
      <c r="FQ59" s="94"/>
      <c r="FR59" s="94"/>
      <c r="FS59" s="94"/>
      <c r="FT59" s="94"/>
      <c r="FU59" s="94"/>
      <c r="FV59" s="94"/>
      <c r="FW59" s="94"/>
      <c r="FX59" s="94"/>
    </row>
    <row r="60" spans="1:180" s="15" customFormat="1" ht="30" customHeight="1" x14ac:dyDescent="0.2">
      <c r="A60" s="92">
        <v>2</v>
      </c>
      <c r="B60" s="11"/>
      <c r="C60" s="12"/>
      <c r="D60" s="10"/>
      <c r="E60" s="14"/>
      <c r="F60" s="11"/>
      <c r="G60" s="12"/>
      <c r="H60" s="10"/>
      <c r="I60" s="14"/>
      <c r="J60" s="11"/>
      <c r="K60" s="12"/>
      <c r="L60" s="10"/>
      <c r="M60" s="14"/>
      <c r="N60" s="11"/>
      <c r="O60" s="12"/>
      <c r="P60" s="10"/>
      <c r="Q60" s="31"/>
      <c r="R60" s="11"/>
      <c r="S60" s="12"/>
      <c r="T60" s="10"/>
      <c r="U60" s="14"/>
      <c r="V60" s="11"/>
      <c r="W60" s="12"/>
      <c r="X60" s="10"/>
      <c r="Y60" s="14"/>
      <c r="Z60" s="11"/>
      <c r="AA60" s="12"/>
      <c r="AB60" s="10"/>
      <c r="AC60" s="14"/>
      <c r="AD60" s="92">
        <v>2</v>
      </c>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row>
    <row r="61" spans="1:180" ht="30" customHeight="1" x14ac:dyDescent="0.2">
      <c r="A61" s="91">
        <v>3</v>
      </c>
      <c r="B61" s="5"/>
      <c r="C61" s="1"/>
      <c r="D61" s="2"/>
      <c r="E61" s="7"/>
      <c r="F61" s="5"/>
      <c r="G61" s="1"/>
      <c r="H61" s="2"/>
      <c r="I61" s="7"/>
      <c r="J61" s="5"/>
      <c r="K61" s="1"/>
      <c r="L61" s="2"/>
      <c r="M61" s="7"/>
      <c r="N61" s="5"/>
      <c r="O61" s="1"/>
      <c r="P61" s="2"/>
      <c r="Q61" s="30"/>
      <c r="R61" s="5"/>
      <c r="S61" s="1"/>
      <c r="T61" s="2"/>
      <c r="U61" s="7"/>
      <c r="V61" s="5"/>
      <c r="W61" s="1"/>
      <c r="X61" s="2"/>
      <c r="Y61" s="7"/>
      <c r="Z61" s="5"/>
      <c r="AA61" s="1"/>
      <c r="AB61" s="2"/>
      <c r="AC61" s="7"/>
      <c r="AD61" s="91">
        <v>3</v>
      </c>
      <c r="FQ61" s="94"/>
      <c r="FR61" s="94"/>
      <c r="FS61" s="94"/>
      <c r="FT61" s="94"/>
      <c r="FU61" s="94"/>
      <c r="FV61" s="94"/>
      <c r="FW61" s="94"/>
      <c r="FX61" s="94"/>
    </row>
    <row r="62" spans="1:180" s="15" customFormat="1" ht="30" customHeight="1" x14ac:dyDescent="0.2">
      <c r="A62" s="92">
        <v>4</v>
      </c>
      <c r="B62" s="11"/>
      <c r="C62" s="12"/>
      <c r="D62" s="10"/>
      <c r="E62" s="164"/>
      <c r="F62" s="11"/>
      <c r="G62" s="12"/>
      <c r="H62" s="10"/>
      <c r="I62" s="14"/>
      <c r="J62" s="11"/>
      <c r="K62" s="12"/>
      <c r="L62" s="10"/>
      <c r="M62" s="14"/>
      <c r="N62" s="11"/>
      <c r="O62" s="12"/>
      <c r="P62" s="10"/>
      <c r="Q62" s="31"/>
      <c r="R62" s="11"/>
      <c r="S62" s="12"/>
      <c r="T62" s="10"/>
      <c r="U62" s="14"/>
      <c r="V62" s="11"/>
      <c r="W62" s="12"/>
      <c r="X62" s="10"/>
      <c r="Y62" s="14"/>
      <c r="Z62" s="11"/>
      <c r="AA62" s="12"/>
      <c r="AB62" s="10"/>
      <c r="AC62" s="14"/>
      <c r="AD62" s="92">
        <v>4</v>
      </c>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row>
    <row r="63" spans="1:180" ht="30" customHeight="1" x14ac:dyDescent="0.2">
      <c r="A63" s="91">
        <v>5</v>
      </c>
      <c r="B63" s="5"/>
      <c r="C63" s="1"/>
      <c r="D63" s="2"/>
      <c r="E63" s="7"/>
      <c r="F63" s="5"/>
      <c r="G63" s="1"/>
      <c r="H63" s="2"/>
      <c r="I63" s="7"/>
      <c r="J63" s="5"/>
      <c r="K63" s="1"/>
      <c r="L63" s="2"/>
      <c r="M63" s="7"/>
      <c r="N63" s="5"/>
      <c r="O63" s="1"/>
      <c r="P63" s="2"/>
      <c r="Q63" s="157"/>
      <c r="R63" s="5"/>
      <c r="S63" s="1"/>
      <c r="T63" s="2"/>
      <c r="U63" s="7"/>
      <c r="V63" s="5"/>
      <c r="W63" s="1"/>
      <c r="X63" s="2"/>
      <c r="Y63" s="7"/>
      <c r="Z63" s="5"/>
      <c r="AA63" s="1"/>
      <c r="AB63" s="2"/>
      <c r="AC63" s="7"/>
      <c r="AD63" s="91">
        <v>5</v>
      </c>
      <c r="FQ63" s="94"/>
      <c r="FR63" s="94"/>
      <c r="FS63" s="94"/>
      <c r="FT63" s="94"/>
      <c r="FU63" s="94"/>
      <c r="FV63" s="94"/>
      <c r="FW63" s="94"/>
      <c r="FX63" s="94"/>
    </row>
    <row r="64" spans="1:180" s="15" customFormat="1" ht="30" customHeight="1" x14ac:dyDescent="0.2">
      <c r="A64" s="92">
        <v>6</v>
      </c>
      <c r="B64" s="11"/>
      <c r="C64" s="12"/>
      <c r="D64" s="10"/>
      <c r="E64" s="14"/>
      <c r="F64" s="11"/>
      <c r="G64" s="12"/>
      <c r="H64" s="10"/>
      <c r="I64" s="13"/>
      <c r="J64" s="11"/>
      <c r="K64" s="12"/>
      <c r="L64" s="10"/>
      <c r="M64" s="14"/>
      <c r="N64" s="11"/>
      <c r="O64" s="12"/>
      <c r="P64" s="10"/>
      <c r="Q64" s="31"/>
      <c r="R64" s="11"/>
      <c r="S64" s="12"/>
      <c r="T64" s="10"/>
      <c r="U64" s="13"/>
      <c r="V64" s="11"/>
      <c r="W64" s="12"/>
      <c r="X64" s="10"/>
      <c r="Y64" s="14"/>
      <c r="Z64" s="11"/>
      <c r="AA64" s="12"/>
      <c r="AB64" s="10"/>
      <c r="AC64" s="166"/>
      <c r="AD64" s="92">
        <v>6</v>
      </c>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row>
    <row r="65" spans="1:180" ht="30" customHeight="1" thickBot="1" x14ac:dyDescent="0.25">
      <c r="A65" s="91" t="s">
        <v>8</v>
      </c>
      <c r="B65" s="35"/>
      <c r="C65" s="36"/>
      <c r="D65" s="41"/>
      <c r="E65" s="37"/>
      <c r="F65" s="35"/>
      <c r="G65" s="36"/>
      <c r="H65" s="41"/>
      <c r="I65" s="37"/>
      <c r="J65" s="35"/>
      <c r="K65" s="36"/>
      <c r="L65" s="41"/>
      <c r="M65" s="37"/>
      <c r="N65" s="35"/>
      <c r="O65" s="36"/>
      <c r="P65" s="41"/>
      <c r="Q65" s="39"/>
      <c r="R65" s="35"/>
      <c r="S65" s="36"/>
      <c r="T65" s="41"/>
      <c r="U65" s="37"/>
      <c r="V65" s="35"/>
      <c r="W65" s="36"/>
      <c r="X65" s="41"/>
      <c r="Y65" s="37"/>
      <c r="Z65" s="35"/>
      <c r="AA65" s="36"/>
      <c r="AB65" s="41"/>
      <c r="AC65" s="37"/>
      <c r="AD65" s="91" t="s">
        <v>8</v>
      </c>
      <c r="FQ65" s="94"/>
      <c r="FR65" s="94"/>
      <c r="FS65" s="94"/>
      <c r="FT65" s="94"/>
      <c r="FU65" s="94"/>
      <c r="FV65" s="94"/>
      <c r="FW65" s="94"/>
      <c r="FX65" s="94"/>
    </row>
    <row r="66" spans="1:180" ht="15" customHeight="1" thickTop="1" thickBot="1" x14ac:dyDescent="0.25">
      <c r="A66" s="87" t="s">
        <v>9</v>
      </c>
      <c r="B66" s="42">
        <f>SUM(B59:B65)</f>
        <v>0</v>
      </c>
      <c r="C66" s="43">
        <f>SUM(C59:C65)</f>
        <v>0</v>
      </c>
      <c r="D66" s="51"/>
      <c r="E66" s="44"/>
      <c r="F66" s="52">
        <f>SUM(F59:F65)</f>
        <v>0</v>
      </c>
      <c r="G66" s="43">
        <f>SUM(G59:G65)</f>
        <v>0</v>
      </c>
      <c r="H66" s="51"/>
      <c r="I66" s="51"/>
      <c r="J66" s="42">
        <f>SUM(J59:J65)</f>
        <v>0</v>
      </c>
      <c r="K66" s="43">
        <f>SUM(K59:K65)</f>
        <v>0</v>
      </c>
      <c r="L66" s="51"/>
      <c r="M66" s="44"/>
      <c r="N66" s="52">
        <f>SUM(N59:N65)</f>
        <v>0</v>
      </c>
      <c r="O66" s="43">
        <f>SUM(O59:O65)</f>
        <v>0</v>
      </c>
      <c r="P66" s="51"/>
      <c r="Q66" s="51"/>
      <c r="R66" s="42">
        <f>SUM(R59:R65)</f>
        <v>0</v>
      </c>
      <c r="S66" s="43">
        <f>SUM(S59:S65)</f>
        <v>0</v>
      </c>
      <c r="T66" s="51"/>
      <c r="U66" s="44"/>
      <c r="V66" s="42">
        <f>SUM(V59:V65)</f>
        <v>0</v>
      </c>
      <c r="W66" s="43">
        <f>SUM(W59:W65)</f>
        <v>0</v>
      </c>
      <c r="X66" s="51"/>
      <c r="Y66" s="44"/>
      <c r="Z66" s="42">
        <f>SUM(Z59:Z65)</f>
        <v>0</v>
      </c>
      <c r="AA66" s="43">
        <f>SUM(AA59:AA65)</f>
        <v>0</v>
      </c>
      <c r="AB66" s="51"/>
      <c r="AC66" s="44"/>
      <c r="AD66" s="87" t="s">
        <v>9</v>
      </c>
      <c r="FQ66" s="94"/>
      <c r="FR66" s="94"/>
      <c r="FS66" s="94"/>
      <c r="FT66" s="94"/>
      <c r="FU66" s="94"/>
      <c r="FV66" s="94"/>
      <c r="FW66" s="94"/>
      <c r="FX66" s="94"/>
    </row>
    <row r="67" spans="1:180" ht="15" customHeight="1" thickTop="1" x14ac:dyDescent="0.2">
      <c r="A67" s="85" t="s">
        <v>37</v>
      </c>
      <c r="B67" s="16" t="str">
        <f>$B$1</f>
        <v>山梨　太郎</v>
      </c>
      <c r="C67" s="17"/>
      <c r="D67" s="17"/>
      <c r="E67" s="45" t="str">
        <f>E56</f>
        <v>月曜日</v>
      </c>
      <c r="F67" s="46" t="str">
        <f>F56</f>
        <v>甲州　花子</v>
      </c>
      <c r="G67" s="46"/>
      <c r="H67" s="46"/>
      <c r="I67" s="47" t="str">
        <f>I56</f>
        <v>月曜日</v>
      </c>
      <c r="J67" s="277" t="str">
        <f>J56</f>
        <v>笛吹　次郎</v>
      </c>
      <c r="K67" s="278"/>
      <c r="L67" s="278"/>
      <c r="M67" s="279" t="str">
        <f>M56</f>
        <v>火曜日</v>
      </c>
      <c r="N67" s="49" t="str">
        <f>N56</f>
        <v>吉田　三郎</v>
      </c>
      <c r="O67" s="49"/>
      <c r="P67" s="49"/>
      <c r="Q67" s="50" t="str">
        <f>Q56</f>
        <v>火曜日</v>
      </c>
      <c r="R67" s="332" t="str">
        <f>R56</f>
        <v>富士　さくら</v>
      </c>
      <c r="S67" s="280"/>
      <c r="T67" s="280"/>
      <c r="U67" s="335" t="str">
        <f>U56</f>
        <v>水曜日</v>
      </c>
      <c r="V67" s="282" t="str">
        <f>V56</f>
        <v>大月　四郎</v>
      </c>
      <c r="W67" s="283"/>
      <c r="X67" s="283"/>
      <c r="Y67" s="284" t="str">
        <f>Y56</f>
        <v>木曜日</v>
      </c>
      <c r="Z67" s="141"/>
      <c r="AA67"/>
      <c r="AB67"/>
      <c r="AC67" s="28" t="s">
        <v>7</v>
      </c>
      <c r="AD67" s="86"/>
      <c r="FQ67" s="94"/>
      <c r="FR67" s="94"/>
      <c r="FS67" s="94"/>
      <c r="FT67" s="94"/>
      <c r="FU67" s="94"/>
      <c r="FV67" s="94"/>
      <c r="FW67" s="94"/>
      <c r="FX67" s="94"/>
    </row>
    <row r="68" spans="1:180" ht="14.25" customHeight="1" x14ac:dyDescent="0.2">
      <c r="A68" s="86"/>
      <c r="B68" s="21" t="str">
        <f>B57</f>
        <v>山梨中</v>
      </c>
      <c r="C68" s="22"/>
      <c r="D68" s="22"/>
      <c r="E68" s="4" t="e">
        <f>E57+7</f>
        <v>#VALUE!</v>
      </c>
      <c r="F68" s="23" t="str">
        <f>F57</f>
        <v>山梨中</v>
      </c>
      <c r="G68" s="23"/>
      <c r="H68" s="23"/>
      <c r="I68" s="4" t="e">
        <f>I57+7</f>
        <v>#VALUE!</v>
      </c>
      <c r="J68" s="24" t="str">
        <f>J57</f>
        <v>笛吹中</v>
      </c>
      <c r="K68" s="23"/>
      <c r="L68" s="23"/>
      <c r="M68" s="4" t="e">
        <f>M57+7</f>
        <v>#VALUE!</v>
      </c>
      <c r="N68" s="23" t="str">
        <f>N57</f>
        <v>笛吹中</v>
      </c>
      <c r="O68" s="23"/>
      <c r="P68" s="23"/>
      <c r="Q68" s="165" t="e">
        <f>Q57+7</f>
        <v>#VALUE!</v>
      </c>
      <c r="R68" s="256" t="str">
        <f>R57</f>
        <v>富士中</v>
      </c>
      <c r="S68" s="23"/>
      <c r="T68" s="23"/>
      <c r="U68" s="4" t="e">
        <f>U57+7</f>
        <v>#VALUE!</v>
      </c>
      <c r="V68" s="24" t="str">
        <f>V57</f>
        <v>大月中</v>
      </c>
      <c r="W68" s="23"/>
      <c r="X68" s="23"/>
      <c r="Y68" s="4" t="e">
        <f>Y57+7</f>
        <v>#VALUE!</v>
      </c>
      <c r="Z68" s="24" t="str">
        <f>Z2</f>
        <v>○○学校</v>
      </c>
      <c r="AA68" s="23"/>
      <c r="AB68" s="23"/>
      <c r="AC68" s="4">
        <f>AC57+7</f>
        <v>45338</v>
      </c>
      <c r="AD68" s="86"/>
      <c r="FQ68" s="94"/>
      <c r="FR68" s="94"/>
      <c r="FS68" s="94"/>
      <c r="FT68" s="94"/>
      <c r="FU68" s="94"/>
      <c r="FV68" s="94"/>
      <c r="FW68" s="94"/>
      <c r="FX68" s="94"/>
    </row>
    <row r="69" spans="1:180" ht="15" customHeight="1" x14ac:dyDescent="0.2">
      <c r="A69" s="91" t="s">
        <v>10</v>
      </c>
      <c r="B69" s="5" t="s">
        <v>0</v>
      </c>
      <c r="C69" s="1" t="s">
        <v>1</v>
      </c>
      <c r="D69" s="191" t="s">
        <v>49</v>
      </c>
      <c r="E69" s="6" t="s">
        <v>2</v>
      </c>
      <c r="F69" s="25" t="s">
        <v>0</v>
      </c>
      <c r="G69" s="1" t="s">
        <v>1</v>
      </c>
      <c r="H69" s="191" t="s">
        <v>49</v>
      </c>
      <c r="I69" s="2" t="s">
        <v>2</v>
      </c>
      <c r="J69" s="5" t="s">
        <v>0</v>
      </c>
      <c r="K69" s="1" t="s">
        <v>1</v>
      </c>
      <c r="L69" s="191" t="s">
        <v>49</v>
      </c>
      <c r="M69" s="6" t="s">
        <v>2</v>
      </c>
      <c r="N69" s="25" t="s">
        <v>0</v>
      </c>
      <c r="O69" s="1" t="s">
        <v>1</v>
      </c>
      <c r="P69" s="191" t="s">
        <v>49</v>
      </c>
      <c r="Q69" s="2" t="s">
        <v>2</v>
      </c>
      <c r="R69" s="5" t="s">
        <v>0</v>
      </c>
      <c r="S69" s="1" t="s">
        <v>1</v>
      </c>
      <c r="T69" s="191" t="s">
        <v>49</v>
      </c>
      <c r="U69" s="6" t="s">
        <v>2</v>
      </c>
      <c r="V69" s="5" t="s">
        <v>0</v>
      </c>
      <c r="W69" s="1" t="s">
        <v>1</v>
      </c>
      <c r="X69" s="191" t="s">
        <v>49</v>
      </c>
      <c r="Y69" s="6" t="s">
        <v>2</v>
      </c>
      <c r="Z69" s="5" t="s">
        <v>0</v>
      </c>
      <c r="AA69" s="1" t="s">
        <v>1</v>
      </c>
      <c r="AB69" s="2"/>
      <c r="AC69" s="6" t="s">
        <v>2</v>
      </c>
      <c r="AD69" s="91" t="s">
        <v>10</v>
      </c>
      <c r="FQ69" s="94"/>
      <c r="FR69" s="94"/>
      <c r="FS69" s="94"/>
      <c r="FT69" s="94"/>
      <c r="FU69" s="94"/>
      <c r="FV69" s="94"/>
      <c r="FW69" s="94"/>
      <c r="FX69" s="94"/>
    </row>
    <row r="70" spans="1:180" ht="30" customHeight="1" x14ac:dyDescent="0.2">
      <c r="A70" s="91">
        <v>1</v>
      </c>
      <c r="B70" s="5"/>
      <c r="C70" s="1"/>
      <c r="D70" s="2"/>
      <c r="E70" s="228"/>
      <c r="F70" s="25"/>
      <c r="G70" s="1"/>
      <c r="H70" s="2"/>
      <c r="I70" s="30"/>
      <c r="J70" s="5"/>
      <c r="K70" s="1"/>
      <c r="L70" s="2"/>
      <c r="M70" s="7"/>
      <c r="N70" s="25"/>
      <c r="O70" s="1"/>
      <c r="P70" s="2"/>
      <c r="Q70" s="30"/>
      <c r="R70" s="5"/>
      <c r="S70" s="1"/>
      <c r="T70" s="2"/>
      <c r="U70" s="7"/>
      <c r="V70" s="5"/>
      <c r="W70" s="1"/>
      <c r="X70" s="2"/>
      <c r="Y70" s="7"/>
      <c r="Z70" s="5"/>
      <c r="AA70" s="1"/>
      <c r="AB70" s="2"/>
      <c r="AC70" s="7"/>
      <c r="AD70" s="91">
        <v>1</v>
      </c>
      <c r="FQ70" s="94"/>
      <c r="FR70" s="94"/>
      <c r="FS70" s="94"/>
      <c r="FT70" s="94"/>
      <c r="FU70" s="94"/>
      <c r="FV70" s="94"/>
      <c r="FW70" s="94"/>
      <c r="FX70" s="94"/>
    </row>
    <row r="71" spans="1:180" s="15" customFormat="1" ht="30" customHeight="1" x14ac:dyDescent="0.2">
      <c r="A71" s="92">
        <v>2</v>
      </c>
      <c r="B71" s="11"/>
      <c r="C71" s="12"/>
      <c r="D71" s="10"/>
      <c r="E71" s="14"/>
      <c r="F71" s="26"/>
      <c r="G71" s="12"/>
      <c r="H71" s="10"/>
      <c r="I71" s="31"/>
      <c r="J71" s="11"/>
      <c r="K71" s="12"/>
      <c r="L71" s="10"/>
      <c r="M71" s="14"/>
      <c r="N71" s="26"/>
      <c r="O71" s="12"/>
      <c r="P71" s="10"/>
      <c r="Q71" s="31"/>
      <c r="R71" s="11"/>
      <c r="S71" s="12"/>
      <c r="T71" s="10"/>
      <c r="U71" s="14"/>
      <c r="V71" s="11"/>
      <c r="W71" s="12"/>
      <c r="X71" s="10"/>
      <c r="Y71" s="14"/>
      <c r="Z71" s="11"/>
      <c r="AA71" s="12"/>
      <c r="AB71" s="10"/>
      <c r="AC71" s="13"/>
      <c r="AD71" s="92">
        <v>2</v>
      </c>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row>
    <row r="72" spans="1:180" ht="30" customHeight="1" x14ac:dyDescent="0.2">
      <c r="A72" s="91">
        <v>3</v>
      </c>
      <c r="B72" s="5"/>
      <c r="C72" s="1"/>
      <c r="D72" s="2"/>
      <c r="E72" s="7"/>
      <c r="F72" s="25"/>
      <c r="G72" s="1"/>
      <c r="H72" s="2"/>
      <c r="I72" s="7"/>
      <c r="J72" s="5"/>
      <c r="K72" s="1"/>
      <c r="L72" s="2"/>
      <c r="M72" s="7"/>
      <c r="N72" s="25"/>
      <c r="O72" s="1"/>
      <c r="P72" s="2"/>
      <c r="Q72" s="30"/>
      <c r="R72" s="5"/>
      <c r="S72" s="1"/>
      <c r="T72" s="2"/>
      <c r="U72" s="7"/>
      <c r="V72" s="5"/>
      <c r="W72" s="1"/>
      <c r="X72" s="2"/>
      <c r="Y72" s="7"/>
      <c r="Z72" s="5"/>
      <c r="AA72" s="1"/>
      <c r="AB72" s="2"/>
      <c r="AC72" s="7"/>
      <c r="AD72" s="91">
        <v>3</v>
      </c>
      <c r="FQ72" s="94"/>
      <c r="FR72" s="94"/>
      <c r="FS72" s="94"/>
      <c r="FT72" s="94"/>
      <c r="FU72" s="94"/>
      <c r="FV72" s="94"/>
      <c r="FW72" s="94"/>
      <c r="FX72" s="94"/>
    </row>
    <row r="73" spans="1:180" s="15" customFormat="1" ht="30" customHeight="1" x14ac:dyDescent="0.2">
      <c r="A73" s="92">
        <v>4</v>
      </c>
      <c r="B73" s="11"/>
      <c r="C73" s="12"/>
      <c r="D73" s="10"/>
      <c r="E73" s="14"/>
      <c r="F73" s="26"/>
      <c r="G73" s="12"/>
      <c r="H73" s="10"/>
      <c r="I73" s="31"/>
      <c r="J73" s="11"/>
      <c r="K73" s="12"/>
      <c r="L73" s="10"/>
      <c r="M73" s="14"/>
      <c r="N73" s="26"/>
      <c r="O73" s="12"/>
      <c r="P73" s="10"/>
      <c r="Q73" s="31"/>
      <c r="R73" s="11"/>
      <c r="S73" s="12"/>
      <c r="T73" s="10"/>
      <c r="U73" s="14"/>
      <c r="V73" s="11"/>
      <c r="W73" s="12"/>
      <c r="X73" s="10"/>
      <c r="Y73" s="14"/>
      <c r="Z73" s="11"/>
      <c r="AA73" s="12"/>
      <c r="AB73" s="10"/>
      <c r="AC73" s="14"/>
      <c r="AD73" s="92">
        <v>4</v>
      </c>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row>
    <row r="74" spans="1:180" ht="30" customHeight="1" x14ac:dyDescent="0.2">
      <c r="A74" s="91">
        <v>5</v>
      </c>
      <c r="B74" s="5"/>
      <c r="C74" s="1"/>
      <c r="D74" s="2"/>
      <c r="E74" s="7"/>
      <c r="F74" s="25"/>
      <c r="G74" s="1"/>
      <c r="H74" s="2"/>
      <c r="I74" s="157"/>
      <c r="J74" s="5"/>
      <c r="K74" s="1"/>
      <c r="L74" s="2"/>
      <c r="M74" s="7"/>
      <c r="N74" s="25"/>
      <c r="O74" s="1"/>
      <c r="P74" s="2"/>
      <c r="Q74" s="30"/>
      <c r="R74" s="5"/>
      <c r="S74" s="1"/>
      <c r="T74" s="2"/>
      <c r="U74" s="142"/>
      <c r="V74" s="5"/>
      <c r="W74" s="1"/>
      <c r="X74" s="2"/>
      <c r="Y74" s="7"/>
      <c r="Z74" s="5"/>
      <c r="AA74" s="1"/>
      <c r="AB74" s="2"/>
      <c r="AC74" s="6"/>
      <c r="AD74" s="91">
        <v>5</v>
      </c>
      <c r="FQ74" s="94"/>
      <c r="FR74" s="94"/>
      <c r="FS74" s="94"/>
      <c r="FT74" s="94"/>
      <c r="FU74" s="94"/>
      <c r="FV74" s="94"/>
      <c r="FW74" s="94"/>
      <c r="FX74" s="94"/>
    </row>
    <row r="75" spans="1:180" s="15" customFormat="1" ht="30" customHeight="1" x14ac:dyDescent="0.2">
      <c r="A75" s="92">
        <v>6</v>
      </c>
      <c r="B75" s="11"/>
      <c r="C75" s="12"/>
      <c r="D75" s="10"/>
      <c r="E75" s="14"/>
      <c r="F75" s="26"/>
      <c r="G75" s="12"/>
      <c r="H75" s="10"/>
      <c r="I75" s="31"/>
      <c r="J75" s="11"/>
      <c r="K75" s="12"/>
      <c r="L75" s="10"/>
      <c r="M75" s="14"/>
      <c r="N75" s="26"/>
      <c r="O75" s="12"/>
      <c r="P75" s="10"/>
      <c r="Q75" s="10"/>
      <c r="R75" s="11"/>
      <c r="S75" s="12"/>
      <c r="T75" s="10"/>
      <c r="U75" s="14"/>
      <c r="V75" s="11"/>
      <c r="W75" s="12"/>
      <c r="X75" s="10"/>
      <c r="Y75" s="14"/>
      <c r="Z75" s="11"/>
      <c r="AA75" s="12"/>
      <c r="AB75" s="10"/>
      <c r="AC75" s="166"/>
      <c r="AD75" s="92">
        <v>6</v>
      </c>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row>
    <row r="76" spans="1:180" ht="30" customHeight="1" thickBot="1" x14ac:dyDescent="0.25">
      <c r="A76" s="91" t="s">
        <v>8</v>
      </c>
      <c r="B76" s="35"/>
      <c r="C76" s="36"/>
      <c r="D76" s="41"/>
      <c r="E76" s="37"/>
      <c r="F76" s="38"/>
      <c r="G76" s="36"/>
      <c r="H76" s="41"/>
      <c r="I76" s="37"/>
      <c r="J76" s="35"/>
      <c r="K76" s="36"/>
      <c r="L76" s="41"/>
      <c r="M76" s="37"/>
      <c r="N76" s="38"/>
      <c r="O76" s="36"/>
      <c r="P76" s="41"/>
      <c r="Q76" s="39"/>
      <c r="R76" s="35"/>
      <c r="S76" s="36"/>
      <c r="T76" s="41"/>
      <c r="U76" s="37"/>
      <c r="V76" s="35"/>
      <c r="W76" s="36"/>
      <c r="X76" s="41"/>
      <c r="Y76" s="37"/>
      <c r="Z76" s="35"/>
      <c r="AA76" s="36"/>
      <c r="AB76" s="41"/>
      <c r="AC76" s="40"/>
      <c r="AD76" s="91" t="s">
        <v>8</v>
      </c>
      <c r="FQ76" s="94"/>
      <c r="FR76" s="94"/>
      <c r="FS76" s="94"/>
      <c r="FT76" s="94"/>
      <c r="FU76" s="94"/>
      <c r="FV76" s="94"/>
      <c r="FW76" s="94"/>
      <c r="FX76" s="94"/>
    </row>
    <row r="77" spans="1:180" ht="13.5" customHeight="1" thickTop="1" thickBot="1" x14ac:dyDescent="0.25">
      <c r="A77" s="87" t="s">
        <v>9</v>
      </c>
      <c r="B77" s="42">
        <f>SUM(B70:B76)</f>
        <v>0</v>
      </c>
      <c r="C77" s="43">
        <f>SUM(C70:C76)</f>
        <v>0</v>
      </c>
      <c r="D77" s="51"/>
      <c r="E77" s="124"/>
      <c r="F77" s="52">
        <f>SUM(F70:F76)</f>
        <v>0</v>
      </c>
      <c r="G77" s="43">
        <f>SUM(G70:G76)</f>
        <v>0</v>
      </c>
      <c r="H77" s="51"/>
      <c r="I77" s="51"/>
      <c r="J77" s="42">
        <f>SUM(J70:J76)</f>
        <v>0</v>
      </c>
      <c r="K77" s="43">
        <f>SUM(K70:K76)</f>
        <v>0</v>
      </c>
      <c r="L77" s="51"/>
      <c r="M77" s="44"/>
      <c r="N77" s="52">
        <f>SUM(N70:N76)</f>
        <v>0</v>
      </c>
      <c r="O77" s="43">
        <f>SUM(O70:O76)</f>
        <v>0</v>
      </c>
      <c r="P77" s="51"/>
      <c r="Q77" s="51"/>
      <c r="R77" s="42">
        <f>SUM(R70:R76)</f>
        <v>0</v>
      </c>
      <c r="S77" s="43">
        <f>SUM(S70:S76)</f>
        <v>0</v>
      </c>
      <c r="T77" s="51"/>
      <c r="U77" s="44"/>
      <c r="V77" s="42">
        <f>SUM(V70:V76)</f>
        <v>0</v>
      </c>
      <c r="W77" s="43">
        <f>SUM(W70:W76)</f>
        <v>0</v>
      </c>
      <c r="X77" s="51"/>
      <c r="Y77" s="44"/>
      <c r="Z77" s="42">
        <f>SUM(Z70:Z76)</f>
        <v>0</v>
      </c>
      <c r="AA77" s="43">
        <f>SUM(AA70:AA76)</f>
        <v>0</v>
      </c>
      <c r="AB77" s="51"/>
      <c r="AC77" s="44"/>
      <c r="AD77" s="87" t="s">
        <v>9</v>
      </c>
      <c r="FQ77" s="94"/>
      <c r="FR77" s="94"/>
      <c r="FS77" s="94"/>
      <c r="FT77" s="94"/>
      <c r="FU77" s="94"/>
      <c r="FV77" s="94"/>
      <c r="FW77" s="94"/>
      <c r="FX77" s="94"/>
    </row>
    <row r="78" spans="1:180" ht="15" customHeight="1" thickTop="1" x14ac:dyDescent="0.2">
      <c r="A78" s="85" t="s">
        <v>38</v>
      </c>
      <c r="B78" s="16" t="str">
        <f>$B$1</f>
        <v>山梨　太郎</v>
      </c>
      <c r="C78" s="17"/>
      <c r="D78" s="17"/>
      <c r="E78" s="45" t="str">
        <f>E67</f>
        <v>月曜日</v>
      </c>
      <c r="F78" s="46" t="str">
        <f>F67</f>
        <v>甲州　花子</v>
      </c>
      <c r="G78" s="46"/>
      <c r="H78" s="46"/>
      <c r="I78" s="47" t="str">
        <f>I67</f>
        <v>月曜日</v>
      </c>
      <c r="J78" s="277" t="str">
        <f>J67</f>
        <v>笛吹　次郎</v>
      </c>
      <c r="K78" s="278"/>
      <c r="L78" s="278"/>
      <c r="M78" s="279" t="str">
        <f>M67</f>
        <v>火曜日</v>
      </c>
      <c r="N78" s="49" t="str">
        <f>N67</f>
        <v>吉田　三郎</v>
      </c>
      <c r="O78" s="49"/>
      <c r="P78" s="49"/>
      <c r="Q78" s="50" t="str">
        <f>Q67</f>
        <v>火曜日</v>
      </c>
      <c r="R78" s="332" t="str">
        <f>R67</f>
        <v>富士　さくら</v>
      </c>
      <c r="S78" s="280"/>
      <c r="T78" s="280"/>
      <c r="U78" s="335" t="str">
        <f>U67</f>
        <v>水曜日</v>
      </c>
      <c r="V78" s="282" t="str">
        <f>V67</f>
        <v>大月　四郎</v>
      </c>
      <c r="W78" s="283"/>
      <c r="X78" s="283"/>
      <c r="Y78" s="284" t="str">
        <f>Y67</f>
        <v>木曜日</v>
      </c>
      <c r="Z78" s="48"/>
      <c r="AA78"/>
      <c r="AB78"/>
      <c r="AC78" s="28" t="s">
        <v>7</v>
      </c>
      <c r="AD78" s="86"/>
      <c r="FQ78" s="94"/>
      <c r="FR78" s="94"/>
      <c r="FS78" s="94"/>
      <c r="FT78" s="94"/>
      <c r="FU78" s="94"/>
      <c r="FV78" s="94"/>
      <c r="FW78" s="94"/>
      <c r="FX78" s="94"/>
    </row>
    <row r="79" spans="1:180" ht="14.25" customHeight="1" x14ac:dyDescent="0.2">
      <c r="A79" s="86"/>
      <c r="B79" s="21" t="str">
        <f>B68</f>
        <v>山梨中</v>
      </c>
      <c r="C79" s="22"/>
      <c r="D79" s="22"/>
      <c r="E79" s="4" t="e">
        <f>E68+7</f>
        <v>#VALUE!</v>
      </c>
      <c r="F79" s="23" t="str">
        <f>F68</f>
        <v>山梨中</v>
      </c>
      <c r="G79" s="23"/>
      <c r="H79" s="23"/>
      <c r="I79" s="4" t="e">
        <f>I68+7</f>
        <v>#VALUE!</v>
      </c>
      <c r="J79" s="24" t="str">
        <f>J68</f>
        <v>笛吹中</v>
      </c>
      <c r="K79" s="23"/>
      <c r="L79" s="23"/>
      <c r="M79" s="4" t="e">
        <f>M68+7</f>
        <v>#VALUE!</v>
      </c>
      <c r="N79" s="23" t="str">
        <f>N68</f>
        <v>笛吹中</v>
      </c>
      <c r="O79" s="23"/>
      <c r="P79" s="23"/>
      <c r="Q79" s="165" t="e">
        <f>Q68+7</f>
        <v>#VALUE!</v>
      </c>
      <c r="R79" s="256" t="str">
        <f>R68</f>
        <v>富士中</v>
      </c>
      <c r="S79" s="23"/>
      <c r="T79" s="23"/>
      <c r="U79" s="4" t="e">
        <f>U68+7</f>
        <v>#VALUE!</v>
      </c>
      <c r="V79" s="24" t="str">
        <f>V68</f>
        <v>大月中</v>
      </c>
      <c r="W79" s="23"/>
      <c r="X79" s="23"/>
      <c r="Y79" s="4" t="e">
        <f>Y68+7</f>
        <v>#VALUE!</v>
      </c>
      <c r="Z79" s="24" t="str">
        <f>Z2</f>
        <v>○○学校</v>
      </c>
      <c r="AA79" s="23"/>
      <c r="AB79" s="23"/>
      <c r="AC79" s="4">
        <f>AC68+7</f>
        <v>45345</v>
      </c>
      <c r="AD79" s="86"/>
      <c r="FQ79" s="94"/>
      <c r="FR79" s="94"/>
      <c r="FS79" s="94"/>
      <c r="FT79" s="94"/>
      <c r="FU79" s="94"/>
      <c r="FV79" s="94"/>
      <c r="FW79" s="94"/>
      <c r="FX79" s="94"/>
    </row>
    <row r="80" spans="1:180" ht="15" customHeight="1" x14ac:dyDescent="0.2">
      <c r="A80" s="91" t="s">
        <v>10</v>
      </c>
      <c r="B80" s="5" t="s">
        <v>0</v>
      </c>
      <c r="C80" s="1" t="s">
        <v>1</v>
      </c>
      <c r="D80" s="191" t="s">
        <v>49</v>
      </c>
      <c r="E80" s="6" t="s">
        <v>2</v>
      </c>
      <c r="F80" s="25" t="s">
        <v>0</v>
      </c>
      <c r="G80" s="1" t="s">
        <v>1</v>
      </c>
      <c r="H80" s="191" t="s">
        <v>49</v>
      </c>
      <c r="I80" s="2" t="s">
        <v>2</v>
      </c>
      <c r="J80" s="5" t="s">
        <v>0</v>
      </c>
      <c r="K80" s="1" t="s">
        <v>1</v>
      </c>
      <c r="L80" s="191"/>
      <c r="M80" s="6" t="s">
        <v>2</v>
      </c>
      <c r="N80" s="25" t="s">
        <v>0</v>
      </c>
      <c r="O80" s="1" t="s">
        <v>1</v>
      </c>
      <c r="P80" s="191" t="s">
        <v>49</v>
      </c>
      <c r="Q80" s="2" t="s">
        <v>2</v>
      </c>
      <c r="R80" s="5" t="s">
        <v>0</v>
      </c>
      <c r="S80" s="1" t="s">
        <v>1</v>
      </c>
      <c r="T80" s="191" t="s">
        <v>49</v>
      </c>
      <c r="U80" s="6" t="s">
        <v>2</v>
      </c>
      <c r="V80" s="5" t="s">
        <v>0</v>
      </c>
      <c r="W80" s="1" t="s">
        <v>1</v>
      </c>
      <c r="X80" s="191"/>
      <c r="Y80" s="6" t="s">
        <v>2</v>
      </c>
      <c r="Z80" s="5" t="s">
        <v>0</v>
      </c>
      <c r="AA80" s="1" t="s">
        <v>1</v>
      </c>
      <c r="AB80" s="2"/>
      <c r="AC80" s="6" t="s">
        <v>2</v>
      </c>
      <c r="AD80" s="91" t="s">
        <v>10</v>
      </c>
      <c r="FQ80" s="94"/>
      <c r="FR80" s="94"/>
      <c r="FS80" s="94"/>
      <c r="FT80" s="94"/>
      <c r="FU80" s="94"/>
      <c r="FV80" s="94"/>
      <c r="FW80" s="94"/>
      <c r="FX80" s="94"/>
    </row>
    <row r="81" spans="1:180" ht="30" customHeight="1" x14ac:dyDescent="0.2">
      <c r="A81" s="91">
        <v>1</v>
      </c>
      <c r="B81" s="5"/>
      <c r="C81" s="1"/>
      <c r="D81" s="2"/>
      <c r="E81" s="7"/>
      <c r="F81" s="5"/>
      <c r="G81" s="1"/>
      <c r="H81" s="2"/>
      <c r="I81" s="7"/>
      <c r="J81" s="5"/>
      <c r="K81" s="1"/>
      <c r="L81" s="2"/>
      <c r="M81" s="228"/>
      <c r="N81" s="5"/>
      <c r="O81" s="1"/>
      <c r="P81" s="2"/>
      <c r="Q81" s="255"/>
      <c r="R81" s="5"/>
      <c r="S81" s="1"/>
      <c r="T81" s="2"/>
      <c r="U81" s="7"/>
      <c r="V81" s="5"/>
      <c r="W81" s="1"/>
      <c r="X81" s="2"/>
      <c r="Y81" s="228"/>
      <c r="Z81" s="54"/>
      <c r="AA81" s="55"/>
      <c r="AB81" s="105"/>
      <c r="AC81" s="187" t="s">
        <v>109</v>
      </c>
      <c r="AD81" s="91">
        <v>1</v>
      </c>
      <c r="FQ81" s="94"/>
      <c r="FR81" s="94"/>
      <c r="FS81" s="94"/>
      <c r="FT81" s="94"/>
      <c r="FU81" s="94"/>
      <c r="FV81" s="94"/>
      <c r="FW81" s="94"/>
      <c r="FX81" s="94"/>
    </row>
    <row r="82" spans="1:180" s="15" customFormat="1" ht="30" customHeight="1" x14ac:dyDescent="0.2">
      <c r="A82" s="92">
        <v>2</v>
      </c>
      <c r="B82" s="11"/>
      <c r="C82" s="12"/>
      <c r="D82" s="10"/>
      <c r="E82" s="14"/>
      <c r="F82" s="11"/>
      <c r="G82" s="12"/>
      <c r="H82" s="10"/>
      <c r="I82" s="14"/>
      <c r="J82" s="11"/>
      <c r="K82" s="12"/>
      <c r="L82" s="10"/>
      <c r="M82" s="14"/>
      <c r="N82" s="11"/>
      <c r="O82" s="12"/>
      <c r="P82" s="10"/>
      <c r="Q82" s="31"/>
      <c r="R82" s="11"/>
      <c r="S82" s="12"/>
      <c r="T82" s="10"/>
      <c r="U82" s="14"/>
      <c r="V82" s="11"/>
      <c r="W82" s="12"/>
      <c r="X82" s="10"/>
      <c r="Y82" s="14"/>
      <c r="Z82" s="57"/>
      <c r="AA82" s="58"/>
      <c r="AB82" s="90"/>
      <c r="AC82" s="59"/>
      <c r="AD82" s="92">
        <v>2</v>
      </c>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row>
    <row r="83" spans="1:180" ht="30" customHeight="1" x14ac:dyDescent="0.2">
      <c r="A83" s="91">
        <v>3</v>
      </c>
      <c r="B83" s="5"/>
      <c r="C83" s="1"/>
      <c r="D83" s="2"/>
      <c r="E83" s="7"/>
      <c r="F83" s="5"/>
      <c r="G83" s="1"/>
      <c r="H83" s="2"/>
      <c r="I83" s="7"/>
      <c r="J83" s="5"/>
      <c r="K83" s="1"/>
      <c r="L83" s="2"/>
      <c r="M83" s="7"/>
      <c r="N83" s="5"/>
      <c r="O83" s="1"/>
      <c r="P83" s="2"/>
      <c r="Q83" s="30"/>
      <c r="R83" s="5"/>
      <c r="S83" s="1"/>
      <c r="T83" s="2"/>
      <c r="U83" s="7"/>
      <c r="V83" s="5"/>
      <c r="W83" s="1"/>
      <c r="X83" s="2"/>
      <c r="Y83" s="7"/>
      <c r="Z83" s="54"/>
      <c r="AA83" s="55"/>
      <c r="AB83" s="105"/>
      <c r="AC83" s="56"/>
      <c r="AD83" s="91">
        <v>3</v>
      </c>
      <c r="FQ83" s="94"/>
      <c r="FR83" s="94"/>
      <c r="FS83" s="94"/>
      <c r="FT83" s="94"/>
      <c r="FU83" s="94"/>
      <c r="FV83" s="94"/>
      <c r="FW83" s="94"/>
      <c r="FX83" s="94"/>
    </row>
    <row r="84" spans="1:180" s="15" customFormat="1" ht="30" customHeight="1" x14ac:dyDescent="0.2">
      <c r="A84" s="92">
        <v>4</v>
      </c>
      <c r="B84" s="11"/>
      <c r="C84" s="12"/>
      <c r="D84" s="10"/>
      <c r="E84" s="14"/>
      <c r="F84" s="11"/>
      <c r="G84" s="12"/>
      <c r="H84" s="10"/>
      <c r="I84" s="14"/>
      <c r="J84" s="11"/>
      <c r="K84" s="12"/>
      <c r="L84" s="10"/>
      <c r="M84" s="14"/>
      <c r="N84" s="11"/>
      <c r="O84" s="12"/>
      <c r="P84" s="10"/>
      <c r="Q84" s="31"/>
      <c r="R84" s="11"/>
      <c r="S84" s="12"/>
      <c r="T84" s="10"/>
      <c r="U84" s="14"/>
      <c r="V84" s="11"/>
      <c r="W84" s="12"/>
      <c r="X84" s="10"/>
      <c r="Y84" s="14"/>
      <c r="Z84" s="57"/>
      <c r="AA84" s="58"/>
      <c r="AB84" s="90"/>
      <c r="AC84" s="60"/>
      <c r="AD84" s="92">
        <v>4</v>
      </c>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row>
    <row r="85" spans="1:180" ht="30" customHeight="1" x14ac:dyDescent="0.2">
      <c r="A85" s="91">
        <v>5</v>
      </c>
      <c r="B85" s="5"/>
      <c r="C85" s="1"/>
      <c r="D85" s="2"/>
      <c r="E85" s="7"/>
      <c r="F85" s="5"/>
      <c r="G85" s="1"/>
      <c r="H85" s="2"/>
      <c r="I85" s="7"/>
      <c r="J85" s="5"/>
      <c r="K85" s="1"/>
      <c r="L85" s="2"/>
      <c r="M85" s="7"/>
      <c r="N85" s="5"/>
      <c r="O85" s="1"/>
      <c r="P85" s="2"/>
      <c r="Q85" s="30"/>
      <c r="R85" s="5"/>
      <c r="S85" s="1"/>
      <c r="T85" s="2"/>
      <c r="U85" s="7"/>
      <c r="V85" s="5"/>
      <c r="W85" s="1"/>
      <c r="X85" s="2"/>
      <c r="Y85" s="7"/>
      <c r="Z85" s="54"/>
      <c r="AA85" s="55"/>
      <c r="AB85" s="105"/>
      <c r="AC85" s="235"/>
      <c r="AD85" s="91">
        <v>5</v>
      </c>
      <c r="FQ85" s="94"/>
      <c r="FR85" s="94"/>
      <c r="FS85" s="94"/>
      <c r="FT85" s="94"/>
      <c r="FU85" s="94"/>
      <c r="FV85" s="94"/>
      <c r="FW85" s="94"/>
      <c r="FX85" s="94"/>
    </row>
    <row r="86" spans="1:180" s="15" customFormat="1" ht="30" customHeight="1" x14ac:dyDescent="0.2">
      <c r="A86" s="92">
        <v>6</v>
      </c>
      <c r="B86" s="11"/>
      <c r="C86" s="12"/>
      <c r="D86" s="10"/>
      <c r="E86" s="13"/>
      <c r="F86" s="11"/>
      <c r="G86" s="12"/>
      <c r="H86" s="10"/>
      <c r="I86" s="14"/>
      <c r="J86" s="11"/>
      <c r="K86" s="12"/>
      <c r="L86" s="10"/>
      <c r="M86" s="13"/>
      <c r="N86" s="11"/>
      <c r="O86" s="12"/>
      <c r="P86" s="10"/>
      <c r="Q86" s="10"/>
      <c r="R86" s="11"/>
      <c r="S86" s="12"/>
      <c r="T86" s="10"/>
      <c r="U86" s="14"/>
      <c r="V86" s="11"/>
      <c r="W86" s="12"/>
      <c r="X86" s="10"/>
      <c r="Y86" s="13"/>
      <c r="Z86" s="57"/>
      <c r="AA86" s="58"/>
      <c r="AB86" s="90"/>
      <c r="AC86" s="59"/>
      <c r="AD86" s="92">
        <v>6</v>
      </c>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row>
    <row r="87" spans="1:180" ht="30" customHeight="1" thickBot="1" x14ac:dyDescent="0.25">
      <c r="A87" s="91" t="s">
        <v>8</v>
      </c>
      <c r="B87" s="35"/>
      <c r="C87" s="36"/>
      <c r="D87" s="41"/>
      <c r="E87" s="37"/>
      <c r="F87" s="35"/>
      <c r="G87" s="36"/>
      <c r="H87" s="41"/>
      <c r="I87" s="37"/>
      <c r="J87" s="35"/>
      <c r="K87" s="36"/>
      <c r="L87" s="41"/>
      <c r="M87" s="37"/>
      <c r="N87" s="35"/>
      <c r="O87" s="36"/>
      <c r="P87" s="41"/>
      <c r="Q87" s="39"/>
      <c r="R87" s="35"/>
      <c r="S87" s="36"/>
      <c r="T87" s="41"/>
      <c r="U87" s="37"/>
      <c r="V87" s="35"/>
      <c r="W87" s="36"/>
      <c r="X87" s="41"/>
      <c r="Y87" s="37"/>
      <c r="Z87" s="61"/>
      <c r="AA87" s="62"/>
      <c r="AB87" s="106"/>
      <c r="AC87" s="63"/>
      <c r="AD87" s="91" t="s">
        <v>8</v>
      </c>
      <c r="FQ87" s="94"/>
      <c r="FR87" s="94"/>
      <c r="FS87" s="94"/>
      <c r="FT87" s="94"/>
      <c r="FU87" s="94"/>
      <c r="FV87" s="94"/>
      <c r="FW87" s="94"/>
      <c r="FX87" s="94"/>
    </row>
    <row r="88" spans="1:180" ht="13.5" customHeight="1" thickTop="1" thickBot="1" x14ac:dyDescent="0.25">
      <c r="A88" s="87" t="s">
        <v>9</v>
      </c>
      <c r="B88" s="42">
        <f>SUM(B81:B87)</f>
        <v>0</v>
      </c>
      <c r="C88" s="43">
        <f>SUM(C81:C87)</f>
        <v>0</v>
      </c>
      <c r="D88" s="51"/>
      <c r="E88" s="44"/>
      <c r="F88" s="52">
        <f>SUM(F81:F87)</f>
        <v>0</v>
      </c>
      <c r="G88" s="43">
        <f>SUM(G81:G87)</f>
        <v>0</v>
      </c>
      <c r="H88" s="51"/>
      <c r="I88" s="51"/>
      <c r="J88" s="42">
        <f>SUM(J81:J87)</f>
        <v>0</v>
      </c>
      <c r="K88" s="43">
        <f>SUM(K81:K87)</f>
        <v>0</v>
      </c>
      <c r="L88" s="51"/>
      <c r="M88" s="44"/>
      <c r="N88" s="52">
        <f>SUM(N81:N87)</f>
        <v>0</v>
      </c>
      <c r="O88" s="43">
        <f>SUM(O81:O87)</f>
        <v>0</v>
      </c>
      <c r="P88" s="51"/>
      <c r="Q88" s="51"/>
      <c r="R88" s="42">
        <f>SUM(R81:R87)</f>
        <v>0</v>
      </c>
      <c r="S88" s="43">
        <f>SUM(S81:S87)</f>
        <v>0</v>
      </c>
      <c r="T88" s="51"/>
      <c r="U88" s="44"/>
      <c r="V88" s="42">
        <f>SUM(V81:V87)</f>
        <v>0</v>
      </c>
      <c r="W88" s="43">
        <f>SUM(W81:W87)</f>
        <v>0</v>
      </c>
      <c r="X88" s="51"/>
      <c r="Y88" s="44"/>
      <c r="Z88" s="42">
        <f>SUM(Z81:Z87)</f>
        <v>0</v>
      </c>
      <c r="AA88" s="43">
        <f>SUM(AA81:AA87)</f>
        <v>0</v>
      </c>
      <c r="AB88" s="51"/>
      <c r="AC88" s="44"/>
      <c r="AD88" s="87" t="s">
        <v>9</v>
      </c>
      <c r="FQ88" s="94"/>
      <c r="FR88" s="94"/>
      <c r="FS88" s="94"/>
      <c r="FT88" s="94"/>
      <c r="FU88" s="94"/>
      <c r="FV88" s="94"/>
      <c r="FW88" s="94"/>
      <c r="FX88" s="94"/>
    </row>
    <row r="89" spans="1:180" ht="15" customHeight="1" thickTop="1" x14ac:dyDescent="0.2">
      <c r="A89" s="85" t="s">
        <v>39</v>
      </c>
      <c r="B89" s="16" t="str">
        <f>$B$1</f>
        <v>山梨　太郎</v>
      </c>
      <c r="C89" s="17"/>
      <c r="D89" s="17"/>
      <c r="E89" s="45" t="str">
        <f>E78</f>
        <v>月曜日</v>
      </c>
      <c r="F89" s="46" t="str">
        <f>F78</f>
        <v>甲州　花子</v>
      </c>
      <c r="G89" s="46"/>
      <c r="H89" s="46"/>
      <c r="I89" s="47" t="str">
        <f>I78</f>
        <v>月曜日</v>
      </c>
      <c r="J89" s="277" t="str">
        <f>J78</f>
        <v>笛吹　次郎</v>
      </c>
      <c r="K89" s="278"/>
      <c r="L89" s="278"/>
      <c r="M89" s="279" t="str">
        <f>M78</f>
        <v>火曜日</v>
      </c>
      <c r="N89" s="49" t="str">
        <f>N78</f>
        <v>吉田　三郎</v>
      </c>
      <c r="O89" s="49"/>
      <c r="P89" s="49"/>
      <c r="Q89" s="50" t="str">
        <f>Q78</f>
        <v>火曜日</v>
      </c>
      <c r="R89" s="332" t="str">
        <f>R78</f>
        <v>富士　さくら</v>
      </c>
      <c r="S89" s="280"/>
      <c r="T89" s="280"/>
      <c r="U89" s="335" t="str">
        <f>U78</f>
        <v>水曜日</v>
      </c>
      <c r="V89" s="282" t="str">
        <f>V78</f>
        <v>大月　四郎</v>
      </c>
      <c r="W89" s="283"/>
      <c r="X89" s="283"/>
      <c r="Y89" s="284" t="str">
        <f>Y78</f>
        <v>木曜日</v>
      </c>
      <c r="Z89" s="48"/>
      <c r="AA89"/>
      <c r="AB89"/>
      <c r="AC89" s="28" t="s">
        <v>7</v>
      </c>
      <c r="AD89" s="86"/>
      <c r="FQ89" s="94"/>
      <c r="FR89" s="94"/>
      <c r="FS89" s="94"/>
      <c r="FT89" s="94"/>
      <c r="FU89" s="94"/>
      <c r="FV89" s="94"/>
      <c r="FW89" s="94"/>
      <c r="FX89" s="94"/>
    </row>
    <row r="90" spans="1:180" ht="14.25" customHeight="1" x14ac:dyDescent="0.2">
      <c r="A90" s="86"/>
      <c r="B90" s="21" t="str">
        <f>B79</f>
        <v>山梨中</v>
      </c>
      <c r="C90" s="22"/>
      <c r="D90" s="22"/>
      <c r="E90" s="4" t="e">
        <f>E79+7</f>
        <v>#VALUE!</v>
      </c>
      <c r="F90" s="23" t="str">
        <f>F79</f>
        <v>山梨中</v>
      </c>
      <c r="G90" s="23"/>
      <c r="H90" s="23"/>
      <c r="I90" s="4" t="e">
        <f>I79+7</f>
        <v>#VALUE!</v>
      </c>
      <c r="J90" s="24" t="str">
        <f>J79</f>
        <v>笛吹中</v>
      </c>
      <c r="K90" s="23"/>
      <c r="L90" s="23"/>
      <c r="M90" s="4" t="e">
        <f>M79+7</f>
        <v>#VALUE!</v>
      </c>
      <c r="N90" s="23" t="str">
        <f>N79</f>
        <v>笛吹中</v>
      </c>
      <c r="O90" s="23"/>
      <c r="P90" s="23"/>
      <c r="Q90" s="165" t="e">
        <f>Q79+7</f>
        <v>#VALUE!</v>
      </c>
      <c r="R90" s="256" t="str">
        <f>R79</f>
        <v>富士中</v>
      </c>
      <c r="S90" s="23"/>
      <c r="T90" s="23"/>
      <c r="U90" s="4" t="e">
        <f>U79+7</f>
        <v>#VALUE!</v>
      </c>
      <c r="V90" s="24" t="str">
        <f>V79</f>
        <v>大月中</v>
      </c>
      <c r="W90" s="23"/>
      <c r="X90" s="23"/>
      <c r="Y90" s="4" t="e">
        <f>Y79+7</f>
        <v>#VALUE!</v>
      </c>
      <c r="Z90" s="24" t="str">
        <f>Z24</f>
        <v>○○学校</v>
      </c>
      <c r="AA90" s="23"/>
      <c r="AB90" s="23"/>
      <c r="AC90" s="4">
        <f>AC79+7</f>
        <v>45352</v>
      </c>
      <c r="AD90" s="86"/>
      <c r="FQ90" s="94"/>
      <c r="FR90" s="94"/>
      <c r="FS90" s="94"/>
      <c r="FT90" s="94"/>
      <c r="FU90" s="94"/>
      <c r="FV90" s="94"/>
      <c r="FW90" s="94"/>
      <c r="FX90" s="94"/>
    </row>
    <row r="91" spans="1:180" ht="15" customHeight="1" x14ac:dyDescent="0.2">
      <c r="A91" s="91" t="s">
        <v>10</v>
      </c>
      <c r="B91" s="5" t="s">
        <v>0</v>
      </c>
      <c r="C91" s="1" t="s">
        <v>1</v>
      </c>
      <c r="D91" s="191" t="s">
        <v>49</v>
      </c>
      <c r="E91" s="6" t="s">
        <v>2</v>
      </c>
      <c r="F91" s="25" t="s">
        <v>0</v>
      </c>
      <c r="G91" s="1" t="s">
        <v>1</v>
      </c>
      <c r="H91" s="191" t="s">
        <v>49</v>
      </c>
      <c r="I91" s="2" t="s">
        <v>2</v>
      </c>
      <c r="J91" s="5" t="s">
        <v>0</v>
      </c>
      <c r="K91" s="1" t="s">
        <v>1</v>
      </c>
      <c r="L91" s="191" t="s">
        <v>49</v>
      </c>
      <c r="M91" s="6" t="s">
        <v>2</v>
      </c>
      <c r="N91" s="25" t="s">
        <v>0</v>
      </c>
      <c r="O91" s="1" t="s">
        <v>1</v>
      </c>
      <c r="P91" s="191" t="s">
        <v>49</v>
      </c>
      <c r="Q91" s="2" t="s">
        <v>2</v>
      </c>
      <c r="R91" s="5" t="s">
        <v>0</v>
      </c>
      <c r="S91" s="1" t="s">
        <v>1</v>
      </c>
      <c r="T91" s="191" t="s">
        <v>49</v>
      </c>
      <c r="U91" s="6" t="s">
        <v>2</v>
      </c>
      <c r="V91" s="5" t="s">
        <v>0</v>
      </c>
      <c r="W91" s="1" t="s">
        <v>1</v>
      </c>
      <c r="X91" s="191" t="s">
        <v>49</v>
      </c>
      <c r="Y91" s="6" t="s">
        <v>2</v>
      </c>
      <c r="Z91" s="5" t="s">
        <v>0</v>
      </c>
      <c r="AA91" s="1" t="s">
        <v>1</v>
      </c>
      <c r="AB91" s="2"/>
      <c r="AC91" s="6" t="s">
        <v>2</v>
      </c>
      <c r="AD91" s="91" t="s">
        <v>10</v>
      </c>
      <c r="FQ91" s="94"/>
      <c r="FR91" s="94"/>
      <c r="FS91" s="94"/>
      <c r="FT91" s="94"/>
      <c r="FU91" s="94"/>
      <c r="FV91" s="94"/>
      <c r="FW91" s="94"/>
      <c r="FX91" s="94"/>
    </row>
    <row r="92" spans="1:180" ht="30" customHeight="1" x14ac:dyDescent="0.2">
      <c r="A92" s="91">
        <v>1</v>
      </c>
      <c r="B92" s="5"/>
      <c r="C92" s="1"/>
      <c r="D92" s="2"/>
      <c r="E92" s="7"/>
      <c r="F92" s="25"/>
      <c r="G92" s="1"/>
      <c r="H92" s="2"/>
      <c r="I92" s="30"/>
      <c r="J92" s="5"/>
      <c r="K92" s="1"/>
      <c r="L92" s="2"/>
      <c r="M92" s="7"/>
      <c r="N92" s="25"/>
      <c r="O92" s="1"/>
      <c r="P92" s="2"/>
      <c r="Q92" s="30"/>
      <c r="R92" s="5"/>
      <c r="S92" s="1"/>
      <c r="T92" s="2"/>
      <c r="U92" s="7"/>
      <c r="V92" s="5"/>
      <c r="W92" s="1"/>
      <c r="X92" s="2"/>
      <c r="Y92" s="7"/>
      <c r="Z92" s="5"/>
      <c r="AA92" s="1"/>
      <c r="AB92" s="2"/>
      <c r="AC92" s="7"/>
      <c r="AD92" s="91">
        <v>1</v>
      </c>
      <c r="FQ92" s="94"/>
      <c r="FR92" s="94"/>
      <c r="FS92" s="94"/>
      <c r="FT92" s="94"/>
      <c r="FU92" s="94"/>
      <c r="FV92" s="94"/>
      <c r="FW92" s="94"/>
      <c r="FX92" s="94"/>
    </row>
    <row r="93" spans="1:180" s="15" customFormat="1" ht="30" customHeight="1" x14ac:dyDescent="0.2">
      <c r="A93" s="92">
        <v>2</v>
      </c>
      <c r="B93" s="11"/>
      <c r="C93" s="12"/>
      <c r="D93" s="10"/>
      <c r="E93" s="14"/>
      <c r="F93" s="26"/>
      <c r="G93" s="12"/>
      <c r="H93" s="10"/>
      <c r="I93" s="31"/>
      <c r="J93" s="11"/>
      <c r="K93" s="12"/>
      <c r="L93" s="10"/>
      <c r="M93" s="14"/>
      <c r="N93" s="26"/>
      <c r="O93" s="12"/>
      <c r="P93" s="10"/>
      <c r="Q93" s="31"/>
      <c r="R93" s="11"/>
      <c r="S93" s="12"/>
      <c r="T93" s="10"/>
      <c r="U93" s="14"/>
      <c r="V93" s="11"/>
      <c r="W93" s="12"/>
      <c r="X93" s="10"/>
      <c r="Y93" s="14"/>
      <c r="Z93" s="11"/>
      <c r="AA93" s="12"/>
      <c r="AB93" s="10"/>
      <c r="AC93" s="14"/>
      <c r="AD93" s="92">
        <v>2</v>
      </c>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row>
    <row r="94" spans="1:180" ht="30" customHeight="1" x14ac:dyDescent="0.2">
      <c r="A94" s="91">
        <v>3</v>
      </c>
      <c r="B94" s="5"/>
      <c r="C94" s="1"/>
      <c r="D94" s="2"/>
      <c r="E94" s="7"/>
      <c r="F94" s="25"/>
      <c r="G94" s="1"/>
      <c r="H94" s="2"/>
      <c r="I94" s="7"/>
      <c r="J94" s="5"/>
      <c r="K94" s="1"/>
      <c r="L94" s="2"/>
      <c r="M94" s="7"/>
      <c r="N94" s="25"/>
      <c r="O94" s="1"/>
      <c r="P94" s="2"/>
      <c r="Q94" s="30"/>
      <c r="R94" s="5"/>
      <c r="S94" s="1"/>
      <c r="T94" s="2"/>
      <c r="U94" s="7"/>
      <c r="V94" s="5"/>
      <c r="W94" s="1"/>
      <c r="X94" s="2"/>
      <c r="Y94" s="7"/>
      <c r="Z94" s="5"/>
      <c r="AA94" s="1"/>
      <c r="AB94" s="2"/>
      <c r="AC94" s="7"/>
      <c r="AD94" s="91">
        <v>3</v>
      </c>
      <c r="FQ94" s="94"/>
      <c r="FR94" s="94"/>
      <c r="FS94" s="94"/>
      <c r="FT94" s="94"/>
      <c r="FU94" s="94"/>
      <c r="FV94" s="94"/>
      <c r="FW94" s="94"/>
      <c r="FX94" s="94"/>
    </row>
    <row r="95" spans="1:180" s="15" customFormat="1" ht="30" customHeight="1" x14ac:dyDescent="0.2">
      <c r="A95" s="92">
        <v>4</v>
      </c>
      <c r="B95" s="11"/>
      <c r="C95" s="12"/>
      <c r="D95" s="10"/>
      <c r="E95" s="14"/>
      <c r="F95" s="26"/>
      <c r="G95" s="12"/>
      <c r="H95" s="10"/>
      <c r="I95" s="31"/>
      <c r="J95" s="11"/>
      <c r="K95" s="12"/>
      <c r="L95" s="10"/>
      <c r="M95" s="14"/>
      <c r="N95" s="26"/>
      <c r="O95" s="12"/>
      <c r="P95" s="10"/>
      <c r="Q95" s="31"/>
      <c r="R95" s="11"/>
      <c r="S95" s="12"/>
      <c r="T95" s="10"/>
      <c r="U95" s="14"/>
      <c r="V95" s="11"/>
      <c r="W95" s="12"/>
      <c r="X95" s="10"/>
      <c r="Y95" s="14"/>
      <c r="Z95" s="11"/>
      <c r="AA95" s="12"/>
      <c r="AB95" s="10"/>
      <c r="AC95" s="13"/>
      <c r="AD95" s="92">
        <v>4</v>
      </c>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row>
    <row r="96" spans="1:180" ht="30" customHeight="1" x14ac:dyDescent="0.2">
      <c r="A96" s="91">
        <v>5</v>
      </c>
      <c r="B96" s="5"/>
      <c r="C96" s="1"/>
      <c r="D96" s="2"/>
      <c r="E96" s="7"/>
      <c r="F96" s="25"/>
      <c r="G96" s="1"/>
      <c r="H96" s="2"/>
      <c r="I96" s="157"/>
      <c r="J96" s="5"/>
      <c r="K96" s="1"/>
      <c r="L96" s="2"/>
      <c r="M96" s="7"/>
      <c r="N96" s="25"/>
      <c r="O96" s="1"/>
      <c r="P96" s="2"/>
      <c r="Q96" s="30"/>
      <c r="R96" s="5"/>
      <c r="S96" s="1"/>
      <c r="T96" s="2"/>
      <c r="U96" s="142"/>
      <c r="V96" s="5"/>
      <c r="W96" s="1"/>
      <c r="X96" s="2"/>
      <c r="Y96" s="7"/>
      <c r="Z96" s="5"/>
      <c r="AA96" s="1"/>
      <c r="AB96" s="2"/>
      <c r="AC96" s="6"/>
      <c r="AD96" s="91">
        <v>5</v>
      </c>
      <c r="FQ96" s="94"/>
      <c r="FR96" s="94"/>
      <c r="FS96" s="94"/>
      <c r="FT96" s="94"/>
      <c r="FU96" s="94"/>
      <c r="FV96" s="94"/>
      <c r="FW96" s="94"/>
      <c r="FX96" s="94"/>
    </row>
    <row r="97" spans="1:180" s="15" customFormat="1" ht="30" customHeight="1" x14ac:dyDescent="0.2">
      <c r="A97" s="92">
        <v>6</v>
      </c>
      <c r="B97" s="11"/>
      <c r="C97" s="12"/>
      <c r="D97" s="10"/>
      <c r="E97" s="14"/>
      <c r="F97" s="26"/>
      <c r="G97" s="12"/>
      <c r="H97" s="10"/>
      <c r="I97" s="31"/>
      <c r="J97" s="11"/>
      <c r="K97" s="12"/>
      <c r="L97" s="10"/>
      <c r="M97" s="13"/>
      <c r="N97" s="26"/>
      <c r="O97" s="12"/>
      <c r="P97" s="10"/>
      <c r="Q97" s="10"/>
      <c r="R97" s="11"/>
      <c r="S97" s="12"/>
      <c r="T97" s="10"/>
      <c r="U97" s="14"/>
      <c r="V97" s="11"/>
      <c r="W97" s="12"/>
      <c r="X97" s="10"/>
      <c r="Y97" s="13"/>
      <c r="Z97" s="11"/>
      <c r="AA97" s="12"/>
      <c r="AB97" s="10"/>
      <c r="AC97" s="13"/>
      <c r="AD97" s="92">
        <v>6</v>
      </c>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row>
    <row r="98" spans="1:180" ht="30" customHeight="1" thickBot="1" x14ac:dyDescent="0.25">
      <c r="A98" s="91" t="s">
        <v>8</v>
      </c>
      <c r="B98" s="35"/>
      <c r="C98" s="36"/>
      <c r="D98" s="41"/>
      <c r="E98" s="37"/>
      <c r="F98" s="38"/>
      <c r="G98" s="36"/>
      <c r="H98" s="41"/>
      <c r="I98" s="37"/>
      <c r="J98" s="35"/>
      <c r="K98" s="36"/>
      <c r="L98" s="41"/>
      <c r="M98" s="37"/>
      <c r="N98" s="38"/>
      <c r="O98" s="36"/>
      <c r="P98" s="41"/>
      <c r="Q98" s="39"/>
      <c r="R98" s="35"/>
      <c r="S98" s="36"/>
      <c r="T98" s="41"/>
      <c r="U98" s="37"/>
      <c r="V98" s="35"/>
      <c r="W98" s="36"/>
      <c r="X98" s="41"/>
      <c r="Y98" s="37"/>
      <c r="Z98" s="35"/>
      <c r="AA98" s="36"/>
      <c r="AB98" s="41"/>
      <c r="AC98" s="40"/>
      <c r="AD98" s="91" t="s">
        <v>8</v>
      </c>
      <c r="FQ98" s="94"/>
      <c r="FR98" s="94"/>
      <c r="FS98" s="94"/>
      <c r="FT98" s="94"/>
      <c r="FU98" s="94"/>
      <c r="FV98" s="94"/>
      <c r="FW98" s="94"/>
      <c r="FX98" s="94"/>
    </row>
    <row r="99" spans="1:180" ht="13.5" customHeight="1" thickTop="1" thickBot="1" x14ac:dyDescent="0.25">
      <c r="A99" s="87" t="s">
        <v>9</v>
      </c>
      <c r="B99" s="42">
        <f>SUM(B92:B98)</f>
        <v>0</v>
      </c>
      <c r="C99" s="43">
        <f>SUM(C92:C98)</f>
        <v>0</v>
      </c>
      <c r="D99" s="51"/>
      <c r="E99" s="44"/>
      <c r="F99" s="52">
        <f>SUM(F92:F98)</f>
        <v>0</v>
      </c>
      <c r="G99" s="43">
        <f>SUM(G92:G98)</f>
        <v>0</v>
      </c>
      <c r="H99" s="51"/>
      <c r="I99" s="51"/>
      <c r="J99" s="42">
        <f>SUM(J92:J98)</f>
        <v>0</v>
      </c>
      <c r="K99" s="43">
        <f>SUM(K92:K98)</f>
        <v>0</v>
      </c>
      <c r="L99" s="51"/>
      <c r="M99" s="44"/>
      <c r="N99" s="52">
        <f>SUM(N92:N98)</f>
        <v>0</v>
      </c>
      <c r="O99" s="43">
        <f>SUM(O92:O98)</f>
        <v>0</v>
      </c>
      <c r="P99" s="51"/>
      <c r="Q99" s="51"/>
      <c r="R99" s="42">
        <f>SUM(R92:R98)</f>
        <v>0</v>
      </c>
      <c r="S99" s="43">
        <f>SUM(S92:S98)</f>
        <v>0</v>
      </c>
      <c r="T99" s="51"/>
      <c r="U99" s="44"/>
      <c r="V99" s="42">
        <f>SUM(V92:V98)</f>
        <v>0</v>
      </c>
      <c r="W99" s="43">
        <f>SUM(W92:W98)</f>
        <v>0</v>
      </c>
      <c r="X99" s="51"/>
      <c r="Y99" s="44"/>
      <c r="Z99" s="42">
        <f>SUM(Z92:Z98)</f>
        <v>0</v>
      </c>
      <c r="AA99" s="43">
        <f>SUM(AA92:AA98)</f>
        <v>0</v>
      </c>
      <c r="AB99" s="51"/>
      <c r="AC99" s="44"/>
      <c r="AD99" s="87" t="s">
        <v>9</v>
      </c>
      <c r="FQ99" s="94"/>
      <c r="FR99" s="94"/>
      <c r="FS99" s="94"/>
      <c r="FT99" s="94"/>
      <c r="FU99" s="94"/>
      <c r="FV99" s="94"/>
      <c r="FW99" s="94"/>
      <c r="FX99" s="94"/>
    </row>
    <row r="100" spans="1:180" ht="15" customHeight="1" thickTop="1" x14ac:dyDescent="0.2">
      <c r="A100" s="85" t="s">
        <v>40</v>
      </c>
      <c r="B100" s="16" t="str">
        <f>$B$1</f>
        <v>山梨　太郎</v>
      </c>
      <c r="C100" s="17"/>
      <c r="D100" s="17"/>
      <c r="E100" s="45" t="str">
        <f>E89</f>
        <v>月曜日</v>
      </c>
      <c r="F100" s="46" t="str">
        <f>F89</f>
        <v>甲州　花子</v>
      </c>
      <c r="G100" s="46"/>
      <c r="H100" s="46"/>
      <c r="I100" s="47" t="str">
        <f>I89</f>
        <v>月曜日</v>
      </c>
      <c r="J100" s="277" t="str">
        <f>J89</f>
        <v>笛吹　次郎</v>
      </c>
      <c r="K100" s="278"/>
      <c r="L100" s="278"/>
      <c r="M100" s="279" t="str">
        <f>M89</f>
        <v>火曜日</v>
      </c>
      <c r="N100" s="49" t="str">
        <f>N89</f>
        <v>吉田　三郎</v>
      </c>
      <c r="O100" s="49"/>
      <c r="P100" s="49"/>
      <c r="Q100" s="50" t="str">
        <f>Q89</f>
        <v>火曜日</v>
      </c>
      <c r="R100" s="332" t="str">
        <f>R89</f>
        <v>富士　さくら</v>
      </c>
      <c r="S100" s="280"/>
      <c r="T100" s="280"/>
      <c r="U100" s="335" t="str">
        <f>U89</f>
        <v>水曜日</v>
      </c>
      <c r="V100" s="282" t="str">
        <f>V89</f>
        <v>大月　四郎</v>
      </c>
      <c r="W100" s="283"/>
      <c r="X100" s="283"/>
      <c r="Y100" s="284" t="str">
        <f>Y89</f>
        <v>木曜日</v>
      </c>
      <c r="Z100" s="48"/>
      <c r="AA100"/>
      <c r="AB100"/>
      <c r="AC100" s="28" t="s">
        <v>7</v>
      </c>
      <c r="AD100" s="86"/>
      <c r="FQ100" s="94"/>
      <c r="FR100" s="94"/>
      <c r="FS100" s="94"/>
      <c r="FT100" s="94"/>
      <c r="FU100" s="94"/>
      <c r="FV100" s="94"/>
      <c r="FW100" s="94"/>
      <c r="FX100" s="94"/>
    </row>
    <row r="101" spans="1:180" ht="14.25" customHeight="1" x14ac:dyDescent="0.2">
      <c r="A101" s="86"/>
      <c r="B101" s="21" t="str">
        <f>B90</f>
        <v>山梨中</v>
      </c>
      <c r="C101" s="22"/>
      <c r="D101" s="22"/>
      <c r="E101" s="4" t="e">
        <f>E90+7</f>
        <v>#VALUE!</v>
      </c>
      <c r="F101" s="23" t="str">
        <f>F90</f>
        <v>山梨中</v>
      </c>
      <c r="G101" s="23"/>
      <c r="H101" s="23"/>
      <c r="I101" s="4" t="e">
        <f>I90+7</f>
        <v>#VALUE!</v>
      </c>
      <c r="J101" s="24" t="str">
        <f>J90</f>
        <v>笛吹中</v>
      </c>
      <c r="K101" s="23"/>
      <c r="L101" s="23"/>
      <c r="M101" s="4" t="e">
        <f>M90+7</f>
        <v>#VALUE!</v>
      </c>
      <c r="N101" s="23" t="str">
        <f>N90</f>
        <v>笛吹中</v>
      </c>
      <c r="O101" s="23"/>
      <c r="P101" s="23"/>
      <c r="Q101" s="165" t="e">
        <f>Q90+7</f>
        <v>#VALUE!</v>
      </c>
      <c r="R101" s="256" t="str">
        <f>R90</f>
        <v>富士中</v>
      </c>
      <c r="S101" s="23"/>
      <c r="T101" s="23"/>
      <c r="U101" s="358" t="e">
        <f>U90+7</f>
        <v>#VALUE!</v>
      </c>
      <c r="V101" s="24" t="str">
        <f>V90</f>
        <v>大月中</v>
      </c>
      <c r="W101" s="23"/>
      <c r="X101" s="23"/>
      <c r="Y101" s="4" t="e">
        <f>Y90+7</f>
        <v>#VALUE!</v>
      </c>
      <c r="Z101" s="24" t="str">
        <f>Z35</f>
        <v>○○学校</v>
      </c>
      <c r="AA101" s="23"/>
      <c r="AB101" s="23"/>
      <c r="AC101" s="4">
        <f>AC90+7</f>
        <v>45359</v>
      </c>
      <c r="AD101" s="86"/>
      <c r="FQ101" s="94"/>
      <c r="FR101" s="94"/>
      <c r="FS101" s="94"/>
      <c r="FT101" s="94"/>
      <c r="FU101" s="94"/>
      <c r="FV101" s="94"/>
      <c r="FW101" s="94"/>
      <c r="FX101" s="94"/>
    </row>
    <row r="102" spans="1:180" ht="15" customHeight="1" x14ac:dyDescent="0.2">
      <c r="A102" s="91" t="s">
        <v>10</v>
      </c>
      <c r="B102" s="5" t="s">
        <v>0</v>
      </c>
      <c r="C102" s="1" t="s">
        <v>1</v>
      </c>
      <c r="D102" s="191" t="s">
        <v>49</v>
      </c>
      <c r="E102" s="6" t="s">
        <v>2</v>
      </c>
      <c r="F102" s="25" t="s">
        <v>0</v>
      </c>
      <c r="G102" s="1" t="s">
        <v>1</v>
      </c>
      <c r="H102" s="191"/>
      <c r="I102" s="2" t="s">
        <v>2</v>
      </c>
      <c r="J102" s="5" t="s">
        <v>0</v>
      </c>
      <c r="K102" s="1" t="s">
        <v>1</v>
      </c>
      <c r="L102" s="191" t="s">
        <v>49</v>
      </c>
      <c r="M102" s="6" t="s">
        <v>2</v>
      </c>
      <c r="N102" s="25" t="s">
        <v>0</v>
      </c>
      <c r="O102" s="1" t="s">
        <v>1</v>
      </c>
      <c r="P102" s="191"/>
      <c r="Q102" s="2" t="s">
        <v>2</v>
      </c>
      <c r="R102" s="5" t="s">
        <v>0</v>
      </c>
      <c r="S102" s="1" t="s">
        <v>1</v>
      </c>
      <c r="T102" s="191"/>
      <c r="U102" s="6" t="s">
        <v>2</v>
      </c>
      <c r="V102" s="5" t="s">
        <v>0</v>
      </c>
      <c r="W102" s="1" t="s">
        <v>1</v>
      </c>
      <c r="X102" s="191" t="s">
        <v>49</v>
      </c>
      <c r="Y102" s="6" t="s">
        <v>2</v>
      </c>
      <c r="Z102" s="5" t="s">
        <v>0</v>
      </c>
      <c r="AA102" s="1" t="s">
        <v>1</v>
      </c>
      <c r="AB102" s="2"/>
      <c r="AC102" s="6" t="s">
        <v>2</v>
      </c>
      <c r="AD102" s="91" t="s">
        <v>10</v>
      </c>
      <c r="FQ102" s="94"/>
      <c r="FR102" s="94"/>
      <c r="FS102" s="94"/>
      <c r="FT102" s="94"/>
      <c r="FU102" s="94"/>
      <c r="FV102" s="94"/>
      <c r="FW102" s="94"/>
      <c r="FX102" s="94"/>
    </row>
    <row r="103" spans="1:180" ht="30" customHeight="1" x14ac:dyDescent="0.2">
      <c r="A103" s="91">
        <v>1</v>
      </c>
      <c r="B103" s="5"/>
      <c r="C103" s="1"/>
      <c r="D103" s="2"/>
      <c r="E103" s="7"/>
      <c r="F103" s="25"/>
      <c r="G103" s="1"/>
      <c r="H103" s="2"/>
      <c r="I103" s="30" t="s">
        <v>76</v>
      </c>
      <c r="J103" s="5"/>
      <c r="K103" s="1"/>
      <c r="L103" s="2"/>
      <c r="M103" s="7"/>
      <c r="N103" s="25"/>
      <c r="O103" s="1"/>
      <c r="P103" s="2"/>
      <c r="Q103" s="30" t="s">
        <v>76</v>
      </c>
      <c r="R103" s="5"/>
      <c r="S103" s="1"/>
      <c r="T103" s="2"/>
      <c r="U103" s="7" t="s">
        <v>76</v>
      </c>
      <c r="V103" s="5"/>
      <c r="W103" s="1"/>
      <c r="X103" s="2"/>
      <c r="Y103" s="7"/>
      <c r="Z103" s="5"/>
      <c r="AA103" s="1"/>
      <c r="AB103" s="2"/>
      <c r="AC103" s="7"/>
      <c r="AD103" s="91">
        <v>1</v>
      </c>
      <c r="FQ103" s="94"/>
      <c r="FR103" s="94"/>
      <c r="FS103" s="94"/>
      <c r="FT103" s="94"/>
      <c r="FU103" s="94"/>
      <c r="FV103" s="94"/>
      <c r="FW103" s="94"/>
      <c r="FX103" s="94"/>
    </row>
    <row r="104" spans="1:180" s="15" customFormat="1" ht="30" customHeight="1" x14ac:dyDescent="0.2">
      <c r="A104" s="92">
        <v>2</v>
      </c>
      <c r="B104" s="11"/>
      <c r="C104" s="12"/>
      <c r="D104" s="10"/>
      <c r="E104" s="14"/>
      <c r="F104" s="26"/>
      <c r="G104" s="12"/>
      <c r="H104" s="10"/>
      <c r="I104" s="31"/>
      <c r="J104" s="11"/>
      <c r="K104" s="12"/>
      <c r="L104" s="10"/>
      <c r="M104" s="14"/>
      <c r="N104" s="26"/>
      <c r="O104" s="12"/>
      <c r="P104" s="10"/>
      <c r="Q104" s="31"/>
      <c r="R104" s="11"/>
      <c r="S104" s="12"/>
      <c r="T104" s="10"/>
      <c r="U104" s="14"/>
      <c r="V104" s="11"/>
      <c r="W104" s="12"/>
      <c r="X104" s="10"/>
      <c r="Y104" s="14"/>
      <c r="Z104" s="11"/>
      <c r="AA104" s="12"/>
      <c r="AB104" s="10"/>
      <c r="AC104" s="13"/>
      <c r="AD104" s="92">
        <v>2</v>
      </c>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row>
    <row r="105" spans="1:180" ht="30" customHeight="1" x14ac:dyDescent="0.2">
      <c r="A105" s="91">
        <v>3</v>
      </c>
      <c r="B105" s="5"/>
      <c r="C105" s="1"/>
      <c r="D105" s="2"/>
      <c r="E105" s="7"/>
      <c r="F105" s="25"/>
      <c r="G105" s="1"/>
      <c r="H105" s="2"/>
      <c r="I105" s="7"/>
      <c r="J105" s="5"/>
      <c r="K105" s="1"/>
      <c r="L105" s="2"/>
      <c r="M105" s="7"/>
      <c r="N105" s="25"/>
      <c r="O105" s="1"/>
      <c r="P105" s="2"/>
      <c r="Q105" s="30"/>
      <c r="R105" s="5"/>
      <c r="S105" s="1"/>
      <c r="T105" s="2"/>
      <c r="U105" s="7"/>
      <c r="V105" s="5"/>
      <c r="W105" s="1"/>
      <c r="X105" s="2"/>
      <c r="Y105" s="7"/>
      <c r="Z105" s="5"/>
      <c r="AA105" s="1"/>
      <c r="AB105" s="2"/>
      <c r="AC105" s="6"/>
      <c r="AD105" s="91">
        <v>3</v>
      </c>
      <c r="FQ105" s="94"/>
      <c r="FR105" s="94"/>
      <c r="FS105" s="94"/>
      <c r="FT105" s="94"/>
      <c r="FU105" s="94"/>
      <c r="FV105" s="94"/>
      <c r="FW105" s="94"/>
      <c r="FX105" s="94"/>
    </row>
    <row r="106" spans="1:180" s="15" customFormat="1" ht="30" customHeight="1" x14ac:dyDescent="0.2">
      <c r="A106" s="92">
        <v>4</v>
      </c>
      <c r="B106" s="11"/>
      <c r="C106" s="12"/>
      <c r="D106" s="10"/>
      <c r="E106" s="14"/>
      <c r="F106" s="26"/>
      <c r="G106" s="12"/>
      <c r="H106" s="10"/>
      <c r="I106" s="31"/>
      <c r="J106" s="11"/>
      <c r="K106" s="12"/>
      <c r="L106" s="10"/>
      <c r="M106" s="14"/>
      <c r="N106" s="26"/>
      <c r="O106" s="12"/>
      <c r="P106" s="10"/>
      <c r="Q106" s="31"/>
      <c r="R106" s="11"/>
      <c r="S106" s="12"/>
      <c r="T106" s="10"/>
      <c r="U106" s="14"/>
      <c r="V106" s="11"/>
      <c r="W106" s="12"/>
      <c r="X106" s="10"/>
      <c r="Y106" s="14"/>
      <c r="Z106" s="11"/>
      <c r="AA106" s="12"/>
      <c r="AB106" s="10"/>
      <c r="AC106" s="13"/>
      <c r="AD106" s="92">
        <v>4</v>
      </c>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row>
    <row r="107" spans="1:180" ht="30" customHeight="1" x14ac:dyDescent="0.2">
      <c r="A107" s="91">
        <v>5</v>
      </c>
      <c r="B107" s="5"/>
      <c r="C107" s="1"/>
      <c r="D107" s="2"/>
      <c r="E107" s="7"/>
      <c r="F107" s="25"/>
      <c r="G107" s="1"/>
      <c r="H107" s="2"/>
      <c r="I107" s="157"/>
      <c r="J107" s="5"/>
      <c r="K107" s="1"/>
      <c r="L107" s="2"/>
      <c r="M107" s="7"/>
      <c r="N107" s="25"/>
      <c r="O107" s="1"/>
      <c r="P107" s="2"/>
      <c r="Q107" s="157"/>
      <c r="R107" s="5"/>
      <c r="S107" s="1"/>
      <c r="T107" s="2"/>
      <c r="U107" s="142"/>
      <c r="V107" s="5"/>
      <c r="W107" s="1"/>
      <c r="X107" s="2"/>
      <c r="Y107" s="7"/>
      <c r="Z107" s="5"/>
      <c r="AA107" s="1"/>
      <c r="AB107" s="2"/>
      <c r="AC107" s="6"/>
      <c r="AD107" s="91">
        <v>5</v>
      </c>
      <c r="FQ107" s="94"/>
      <c r="FR107" s="94"/>
      <c r="FS107" s="94"/>
      <c r="FT107" s="94"/>
      <c r="FU107" s="94"/>
      <c r="FV107" s="94"/>
      <c r="FW107" s="94"/>
      <c r="FX107" s="94"/>
    </row>
    <row r="108" spans="1:180" s="15" customFormat="1" ht="30" customHeight="1" x14ac:dyDescent="0.2">
      <c r="A108" s="92">
        <v>6</v>
      </c>
      <c r="B108" s="11"/>
      <c r="C108" s="12"/>
      <c r="D108" s="10"/>
      <c r="E108" s="14"/>
      <c r="F108" s="26"/>
      <c r="G108" s="12"/>
      <c r="H108" s="10"/>
      <c r="I108" s="31"/>
      <c r="J108" s="11"/>
      <c r="K108" s="12"/>
      <c r="L108" s="10"/>
      <c r="M108" s="13"/>
      <c r="N108" s="26"/>
      <c r="O108" s="12"/>
      <c r="P108" s="10"/>
      <c r="Q108" s="31"/>
      <c r="R108" s="11"/>
      <c r="S108" s="12"/>
      <c r="T108" s="10"/>
      <c r="U108" s="14"/>
      <c r="V108" s="11"/>
      <c r="W108" s="12"/>
      <c r="X108" s="10"/>
      <c r="Y108" s="13"/>
      <c r="Z108" s="11"/>
      <c r="AA108" s="12"/>
      <c r="AB108" s="10"/>
      <c r="AC108" s="13"/>
      <c r="AD108" s="92">
        <v>6</v>
      </c>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row>
    <row r="109" spans="1:180" ht="30" customHeight="1" thickBot="1" x14ac:dyDescent="0.25">
      <c r="A109" s="91" t="s">
        <v>8</v>
      </c>
      <c r="B109" s="35"/>
      <c r="C109" s="36"/>
      <c r="D109" s="41"/>
      <c r="E109" s="37"/>
      <c r="F109" s="38"/>
      <c r="G109" s="36"/>
      <c r="H109" s="41"/>
      <c r="I109" s="37"/>
      <c r="J109" s="35"/>
      <c r="K109" s="36"/>
      <c r="L109" s="41"/>
      <c r="M109" s="37"/>
      <c r="N109" s="38"/>
      <c r="O109" s="36"/>
      <c r="P109" s="41"/>
      <c r="Q109" s="39"/>
      <c r="R109" s="35"/>
      <c r="S109" s="36"/>
      <c r="T109" s="41"/>
      <c r="U109" s="37"/>
      <c r="V109" s="35"/>
      <c r="W109" s="36"/>
      <c r="X109" s="41"/>
      <c r="Y109" s="37"/>
      <c r="Z109" s="35"/>
      <c r="AA109" s="36"/>
      <c r="AB109" s="41"/>
      <c r="AC109" s="40"/>
      <c r="AD109" s="91" t="s">
        <v>8</v>
      </c>
      <c r="FQ109" s="94"/>
      <c r="FR109" s="94"/>
      <c r="FS109" s="94"/>
      <c r="FT109" s="94"/>
      <c r="FU109" s="94"/>
      <c r="FV109" s="94"/>
      <c r="FW109" s="94"/>
      <c r="FX109" s="94"/>
    </row>
    <row r="110" spans="1:180" ht="13.5" customHeight="1" thickTop="1" thickBot="1" x14ac:dyDescent="0.25">
      <c r="A110" s="87" t="s">
        <v>9</v>
      </c>
      <c r="B110" s="42">
        <f>SUM(B103:B109)</f>
        <v>0</v>
      </c>
      <c r="C110" s="43">
        <f>SUM(C103:C109)</f>
        <v>0</v>
      </c>
      <c r="D110" s="51"/>
      <c r="E110" s="44"/>
      <c r="F110" s="52">
        <f>SUM(F103:F109)</f>
        <v>0</v>
      </c>
      <c r="G110" s="43">
        <f>SUM(G103:G109)</f>
        <v>0</v>
      </c>
      <c r="H110" s="51"/>
      <c r="I110" s="51"/>
      <c r="J110" s="42">
        <f>SUM(J103:J109)</f>
        <v>0</v>
      </c>
      <c r="K110" s="43">
        <f>SUM(K103:K109)</f>
        <v>0</v>
      </c>
      <c r="L110" s="51"/>
      <c r="M110" s="44"/>
      <c r="N110" s="52">
        <f>SUM(N103:N109)</f>
        <v>0</v>
      </c>
      <c r="O110" s="43">
        <f>SUM(O103:O109)</f>
        <v>0</v>
      </c>
      <c r="P110" s="51"/>
      <c r="Q110" s="51"/>
      <c r="R110" s="42">
        <f>SUM(R103:R109)</f>
        <v>0</v>
      </c>
      <c r="S110" s="43">
        <f>SUM(S103:S109)</f>
        <v>0</v>
      </c>
      <c r="T110" s="51"/>
      <c r="U110" s="44"/>
      <c r="V110" s="42">
        <f>SUM(V103:V109)</f>
        <v>0</v>
      </c>
      <c r="W110" s="43">
        <f>SUM(W103:W109)</f>
        <v>0</v>
      </c>
      <c r="X110" s="51"/>
      <c r="Y110" s="44"/>
      <c r="Z110" s="42">
        <f>SUM(Z103:Z109)</f>
        <v>0</v>
      </c>
      <c r="AA110" s="43">
        <f>SUM(AA103:AA109)</f>
        <v>0</v>
      </c>
      <c r="AB110" s="51"/>
      <c r="AC110" s="44"/>
      <c r="AD110" s="87" t="s">
        <v>9</v>
      </c>
      <c r="FQ110" s="94"/>
      <c r="FR110" s="94"/>
      <c r="FS110" s="94"/>
      <c r="FT110" s="94"/>
      <c r="FU110" s="94"/>
      <c r="FV110" s="94"/>
      <c r="FW110" s="94"/>
      <c r="FX110" s="94"/>
    </row>
    <row r="111" spans="1:180" ht="15" customHeight="1" thickTop="1" x14ac:dyDescent="0.2">
      <c r="A111" s="85" t="s">
        <v>41</v>
      </c>
      <c r="B111" s="16" t="str">
        <f>$B$1</f>
        <v>山梨　太郎</v>
      </c>
      <c r="C111" s="17"/>
      <c r="D111" s="17"/>
      <c r="E111" s="45" t="str">
        <f>E100</f>
        <v>月曜日</v>
      </c>
      <c r="F111" s="46" t="str">
        <f>F100</f>
        <v>甲州　花子</v>
      </c>
      <c r="G111" s="46"/>
      <c r="H111" s="46"/>
      <c r="I111" s="47" t="str">
        <f>I100</f>
        <v>月曜日</v>
      </c>
      <c r="J111" s="277" t="str">
        <f>J100</f>
        <v>笛吹　次郎</v>
      </c>
      <c r="K111" s="278"/>
      <c r="L111" s="278"/>
      <c r="M111" s="279" t="str">
        <f>M100</f>
        <v>火曜日</v>
      </c>
      <c r="N111" s="49" t="str">
        <f>N100</f>
        <v>吉田　三郎</v>
      </c>
      <c r="O111" s="49"/>
      <c r="P111" s="49"/>
      <c r="Q111" s="50" t="str">
        <f>Q100</f>
        <v>火曜日</v>
      </c>
      <c r="R111" s="332" t="str">
        <f>R100</f>
        <v>富士　さくら</v>
      </c>
      <c r="S111" s="280"/>
      <c r="T111" s="280"/>
      <c r="U111" s="335" t="str">
        <f>U100</f>
        <v>水曜日</v>
      </c>
      <c r="V111" s="282" t="str">
        <f>V100</f>
        <v>大月　四郎</v>
      </c>
      <c r="W111" s="283"/>
      <c r="X111" s="283"/>
      <c r="Y111" s="284" t="str">
        <f>Y100</f>
        <v>木曜日</v>
      </c>
      <c r="Z111" s="48"/>
      <c r="AA111"/>
      <c r="AB111"/>
      <c r="AC111" s="28" t="s">
        <v>7</v>
      </c>
      <c r="AD111" s="86"/>
      <c r="FQ111" s="94"/>
      <c r="FR111" s="94"/>
      <c r="FS111" s="94"/>
      <c r="FT111" s="94"/>
      <c r="FU111" s="94"/>
      <c r="FV111" s="94"/>
      <c r="FW111" s="94"/>
      <c r="FX111" s="94"/>
    </row>
    <row r="112" spans="1:180" ht="14.25" customHeight="1" x14ac:dyDescent="0.2">
      <c r="A112" s="86"/>
      <c r="B112" s="21" t="str">
        <f>B101</f>
        <v>山梨中</v>
      </c>
      <c r="C112" s="22"/>
      <c r="D112" s="22"/>
      <c r="E112" s="4" t="e">
        <f>E101+7</f>
        <v>#VALUE!</v>
      </c>
      <c r="F112" s="23" t="str">
        <f>F101</f>
        <v>山梨中</v>
      </c>
      <c r="G112" s="23"/>
      <c r="H112" s="23"/>
      <c r="I112" s="4" t="e">
        <f>I101+7</f>
        <v>#VALUE!</v>
      </c>
      <c r="J112" s="24" t="str">
        <f>J101</f>
        <v>笛吹中</v>
      </c>
      <c r="K112" s="23"/>
      <c r="L112" s="23"/>
      <c r="M112" s="4" t="e">
        <f>M101+7</f>
        <v>#VALUE!</v>
      </c>
      <c r="N112" s="23" t="str">
        <f>N101</f>
        <v>笛吹中</v>
      </c>
      <c r="O112" s="23"/>
      <c r="P112" s="23"/>
      <c r="Q112" s="165" t="e">
        <f>Q101+7</f>
        <v>#VALUE!</v>
      </c>
      <c r="R112" s="256" t="str">
        <f>R101</f>
        <v>富士中</v>
      </c>
      <c r="S112" s="23"/>
      <c r="T112" s="23"/>
      <c r="U112" s="4" t="e">
        <f>U101+7</f>
        <v>#VALUE!</v>
      </c>
      <c r="V112" s="24" t="str">
        <f>V101</f>
        <v>大月中</v>
      </c>
      <c r="W112" s="23"/>
      <c r="X112" s="23"/>
      <c r="Y112" s="4" t="e">
        <f>Y101+7</f>
        <v>#VALUE!</v>
      </c>
      <c r="Z112" s="24" t="str">
        <f>Z46</f>
        <v>○○学校</v>
      </c>
      <c r="AA112" s="23"/>
      <c r="AB112" s="23"/>
      <c r="AC112" s="4">
        <f>AC101+7</f>
        <v>45366</v>
      </c>
      <c r="AD112" s="86"/>
      <c r="FQ112" s="94"/>
      <c r="FR112" s="94"/>
      <c r="FS112" s="94"/>
      <c r="FT112" s="94"/>
      <c r="FU112" s="94"/>
      <c r="FV112" s="94"/>
      <c r="FW112" s="94"/>
      <c r="FX112" s="94"/>
    </row>
    <row r="113" spans="1:180" ht="15" customHeight="1" x14ac:dyDescent="0.2">
      <c r="A113" s="91" t="s">
        <v>10</v>
      </c>
      <c r="B113" s="5" t="s">
        <v>0</v>
      </c>
      <c r="C113" s="1" t="s">
        <v>1</v>
      </c>
      <c r="D113" s="191"/>
      <c r="E113" s="6" t="s">
        <v>2</v>
      </c>
      <c r="F113" s="25" t="s">
        <v>0</v>
      </c>
      <c r="G113" s="1" t="s">
        <v>1</v>
      </c>
      <c r="H113" s="191"/>
      <c r="I113" s="2" t="s">
        <v>2</v>
      </c>
      <c r="J113" s="5" t="s">
        <v>0</v>
      </c>
      <c r="K113" s="1" t="s">
        <v>1</v>
      </c>
      <c r="L113" s="191"/>
      <c r="M113" s="6" t="s">
        <v>2</v>
      </c>
      <c r="N113" s="25" t="s">
        <v>0</v>
      </c>
      <c r="O113" s="1" t="s">
        <v>1</v>
      </c>
      <c r="P113" s="191"/>
      <c r="Q113" s="2" t="s">
        <v>2</v>
      </c>
      <c r="R113" s="5" t="s">
        <v>0</v>
      </c>
      <c r="S113" s="1" t="s">
        <v>1</v>
      </c>
      <c r="T113" s="191"/>
      <c r="U113" s="6" t="s">
        <v>2</v>
      </c>
      <c r="V113" s="5" t="s">
        <v>0</v>
      </c>
      <c r="W113" s="1" t="s">
        <v>1</v>
      </c>
      <c r="X113" s="191"/>
      <c r="Y113" s="6" t="s">
        <v>2</v>
      </c>
      <c r="Z113" s="5" t="s">
        <v>0</v>
      </c>
      <c r="AA113" s="1" t="s">
        <v>1</v>
      </c>
      <c r="AB113" s="2"/>
      <c r="AC113" s="6" t="s">
        <v>2</v>
      </c>
      <c r="AD113" s="91" t="s">
        <v>10</v>
      </c>
      <c r="FQ113" s="94"/>
      <c r="FR113" s="94"/>
      <c r="FS113" s="94"/>
      <c r="FT113" s="94"/>
      <c r="FU113" s="94"/>
      <c r="FV113" s="94"/>
      <c r="FW113" s="94"/>
      <c r="FX113" s="94"/>
    </row>
    <row r="114" spans="1:180" ht="30" customHeight="1" x14ac:dyDescent="0.2">
      <c r="A114" s="91">
        <v>1</v>
      </c>
      <c r="B114" s="5"/>
      <c r="C114" s="1"/>
      <c r="D114" s="2"/>
      <c r="E114" s="7" t="s">
        <v>76</v>
      </c>
      <c r="F114" s="25"/>
      <c r="G114" s="1"/>
      <c r="H114" s="2"/>
      <c r="I114" s="30" t="s">
        <v>76</v>
      </c>
      <c r="J114" s="5"/>
      <c r="K114" s="1"/>
      <c r="L114" s="2"/>
      <c r="M114" s="7" t="s">
        <v>76</v>
      </c>
      <c r="N114" s="25"/>
      <c r="O114" s="1"/>
      <c r="P114" s="2"/>
      <c r="Q114" s="30" t="s">
        <v>76</v>
      </c>
      <c r="R114" s="5"/>
      <c r="S114" s="1"/>
      <c r="T114" s="2"/>
      <c r="U114" s="7" t="s">
        <v>76</v>
      </c>
      <c r="V114" s="5"/>
      <c r="W114" s="1"/>
      <c r="X114" s="2"/>
      <c r="Y114" s="7" t="s">
        <v>76</v>
      </c>
      <c r="Z114" s="5"/>
      <c r="AA114" s="1"/>
      <c r="AB114" s="2"/>
      <c r="AC114" s="6"/>
      <c r="AD114" s="91">
        <v>1</v>
      </c>
      <c r="FQ114" s="94"/>
      <c r="FR114" s="94"/>
      <c r="FS114" s="94"/>
      <c r="FT114" s="94"/>
      <c r="FU114" s="94"/>
      <c r="FV114" s="94"/>
      <c r="FW114" s="94"/>
      <c r="FX114" s="94"/>
    </row>
    <row r="115" spans="1:180" s="15" customFormat="1" ht="30" customHeight="1" x14ac:dyDescent="0.2">
      <c r="A115" s="92">
        <v>2</v>
      </c>
      <c r="B115" s="11"/>
      <c r="C115" s="12"/>
      <c r="D115" s="10"/>
      <c r="E115" s="14"/>
      <c r="F115" s="26"/>
      <c r="G115" s="12"/>
      <c r="H115" s="10"/>
      <c r="I115" s="31"/>
      <c r="J115" s="11"/>
      <c r="K115" s="12"/>
      <c r="L115" s="10"/>
      <c r="M115" s="14"/>
      <c r="N115" s="26"/>
      <c r="O115" s="12"/>
      <c r="P115" s="10"/>
      <c r="Q115" s="31"/>
      <c r="R115" s="11"/>
      <c r="S115" s="12"/>
      <c r="T115" s="10"/>
      <c r="U115" s="14"/>
      <c r="V115" s="11"/>
      <c r="W115" s="12"/>
      <c r="X115" s="10"/>
      <c r="Y115" s="14"/>
      <c r="Z115" s="11"/>
      <c r="AA115" s="12"/>
      <c r="AB115" s="10"/>
      <c r="AC115" s="13"/>
      <c r="AD115" s="92">
        <v>2</v>
      </c>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row>
    <row r="116" spans="1:180" ht="30" customHeight="1" x14ac:dyDescent="0.2">
      <c r="A116" s="91">
        <v>3</v>
      </c>
      <c r="B116" s="5"/>
      <c r="C116" s="1"/>
      <c r="D116" s="2"/>
      <c r="E116" s="7"/>
      <c r="F116" s="25"/>
      <c r="G116" s="1"/>
      <c r="H116" s="2"/>
      <c r="I116" s="7"/>
      <c r="J116" s="5"/>
      <c r="K116" s="1"/>
      <c r="L116" s="2"/>
      <c r="M116" s="7"/>
      <c r="N116" s="25"/>
      <c r="O116" s="1"/>
      <c r="P116" s="2"/>
      <c r="Q116" s="30"/>
      <c r="R116" s="5"/>
      <c r="S116" s="1"/>
      <c r="T116" s="2"/>
      <c r="U116" s="7"/>
      <c r="V116" s="5"/>
      <c r="W116" s="1"/>
      <c r="X116" s="2"/>
      <c r="Y116" s="7"/>
      <c r="Z116" s="5"/>
      <c r="AA116" s="1"/>
      <c r="AB116" s="2"/>
      <c r="AC116" s="6"/>
      <c r="AD116" s="91">
        <v>3</v>
      </c>
      <c r="FQ116" s="94"/>
      <c r="FR116" s="94"/>
      <c r="FS116" s="94"/>
      <c r="FT116" s="94"/>
      <c r="FU116" s="94"/>
      <c r="FV116" s="94"/>
      <c r="FW116" s="94"/>
      <c r="FX116" s="94"/>
    </row>
    <row r="117" spans="1:180" s="15" customFormat="1" ht="30" customHeight="1" x14ac:dyDescent="0.2">
      <c r="A117" s="92">
        <v>4</v>
      </c>
      <c r="B117" s="11"/>
      <c r="C117" s="12"/>
      <c r="D117" s="10"/>
      <c r="E117" s="14"/>
      <c r="F117" s="26"/>
      <c r="G117" s="12"/>
      <c r="H117" s="10"/>
      <c r="I117" s="31"/>
      <c r="J117" s="11"/>
      <c r="K117" s="12"/>
      <c r="L117" s="10"/>
      <c r="M117" s="14"/>
      <c r="N117" s="26"/>
      <c r="O117" s="12"/>
      <c r="P117" s="10"/>
      <c r="Q117" s="31"/>
      <c r="R117" s="11"/>
      <c r="S117" s="12"/>
      <c r="T117" s="10"/>
      <c r="U117" s="14"/>
      <c r="V117" s="11"/>
      <c r="W117" s="12"/>
      <c r="X117" s="10"/>
      <c r="Y117" s="14"/>
      <c r="Z117" s="11"/>
      <c r="AA117" s="12"/>
      <c r="AB117" s="10"/>
      <c r="AC117" s="13"/>
      <c r="AD117" s="92">
        <v>4</v>
      </c>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row>
    <row r="118" spans="1:180" ht="30" customHeight="1" x14ac:dyDescent="0.2">
      <c r="A118" s="91">
        <v>5</v>
      </c>
      <c r="B118" s="5"/>
      <c r="C118" s="1"/>
      <c r="D118" s="2"/>
      <c r="E118" s="7"/>
      <c r="F118" s="25"/>
      <c r="G118" s="1"/>
      <c r="H118" s="2"/>
      <c r="I118" s="157"/>
      <c r="J118" s="5"/>
      <c r="K118" s="1"/>
      <c r="L118" s="2"/>
      <c r="M118" s="7"/>
      <c r="N118" s="25"/>
      <c r="O118" s="1"/>
      <c r="P118" s="2"/>
      <c r="Q118" s="30"/>
      <c r="R118" s="5"/>
      <c r="S118" s="1"/>
      <c r="T118" s="2"/>
      <c r="U118" s="142"/>
      <c r="V118" s="5"/>
      <c r="W118" s="1"/>
      <c r="X118" s="2"/>
      <c r="Y118" s="7"/>
      <c r="Z118" s="5"/>
      <c r="AA118" s="1"/>
      <c r="AB118" s="2"/>
      <c r="AC118" s="6"/>
      <c r="AD118" s="91">
        <v>5</v>
      </c>
      <c r="FQ118" s="94"/>
      <c r="FR118" s="94"/>
      <c r="FS118" s="94"/>
      <c r="FT118" s="94"/>
      <c r="FU118" s="94"/>
      <c r="FV118" s="94"/>
      <c r="FW118" s="94"/>
      <c r="FX118" s="94"/>
    </row>
    <row r="119" spans="1:180" s="15" customFormat="1" ht="30" customHeight="1" x14ac:dyDescent="0.2">
      <c r="A119" s="92">
        <v>6</v>
      </c>
      <c r="B119" s="11"/>
      <c r="C119" s="12"/>
      <c r="D119" s="10"/>
      <c r="E119" s="14"/>
      <c r="F119" s="26"/>
      <c r="G119" s="12"/>
      <c r="H119" s="10"/>
      <c r="I119" s="31"/>
      <c r="J119" s="11"/>
      <c r="K119" s="12"/>
      <c r="L119" s="10"/>
      <c r="M119" s="14"/>
      <c r="N119" s="26"/>
      <c r="O119" s="12"/>
      <c r="P119" s="10"/>
      <c r="Q119" s="31"/>
      <c r="R119" s="11"/>
      <c r="S119" s="12"/>
      <c r="T119" s="10"/>
      <c r="U119" s="14"/>
      <c r="V119" s="11"/>
      <c r="W119" s="12"/>
      <c r="X119" s="10"/>
      <c r="Y119" s="14"/>
      <c r="Z119" s="11"/>
      <c r="AA119" s="12"/>
      <c r="AB119" s="10"/>
      <c r="AC119" s="13"/>
      <c r="AD119" s="92">
        <v>6</v>
      </c>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row>
    <row r="120" spans="1:180" ht="30" customHeight="1" thickBot="1" x14ac:dyDescent="0.25">
      <c r="A120" s="91" t="s">
        <v>8</v>
      </c>
      <c r="B120" s="35"/>
      <c r="C120" s="36"/>
      <c r="D120" s="41"/>
      <c r="E120" s="37"/>
      <c r="F120" s="38"/>
      <c r="G120" s="36"/>
      <c r="H120" s="41"/>
      <c r="I120" s="37"/>
      <c r="J120" s="35"/>
      <c r="K120" s="36"/>
      <c r="L120" s="41"/>
      <c r="M120" s="37"/>
      <c r="N120" s="38"/>
      <c r="O120" s="36"/>
      <c r="P120" s="41"/>
      <c r="Q120" s="39"/>
      <c r="R120" s="35"/>
      <c r="S120" s="36"/>
      <c r="T120" s="41"/>
      <c r="U120" s="37"/>
      <c r="V120" s="35"/>
      <c r="W120" s="36"/>
      <c r="X120" s="41"/>
      <c r="Y120" s="37"/>
      <c r="Z120" s="35"/>
      <c r="AA120" s="36"/>
      <c r="AB120" s="41"/>
      <c r="AC120" s="40"/>
      <c r="AD120" s="91" t="s">
        <v>8</v>
      </c>
      <c r="FQ120" s="94"/>
      <c r="FR120" s="94"/>
      <c r="FS120" s="94"/>
      <c r="FT120" s="94"/>
      <c r="FU120" s="94"/>
      <c r="FV120" s="94"/>
      <c r="FW120" s="94"/>
      <c r="FX120" s="94"/>
    </row>
    <row r="121" spans="1:180" ht="13.5" customHeight="1" thickTop="1" thickBot="1" x14ac:dyDescent="0.25">
      <c r="A121" s="87" t="s">
        <v>9</v>
      </c>
      <c r="B121" s="42">
        <f>SUM(B114:B120)</f>
        <v>0</v>
      </c>
      <c r="C121" s="43">
        <f>SUM(C114:C120)</f>
        <v>0</v>
      </c>
      <c r="D121" s="51"/>
      <c r="E121" s="44"/>
      <c r="F121" s="52">
        <f>SUM(F114:F120)</f>
        <v>0</v>
      </c>
      <c r="G121" s="43">
        <f>SUM(G114:G120)</f>
        <v>0</v>
      </c>
      <c r="H121" s="51"/>
      <c r="I121" s="51"/>
      <c r="J121" s="42">
        <f>SUM(J114:J120)</f>
        <v>0</v>
      </c>
      <c r="K121" s="43">
        <f>SUM(K114:K120)</f>
        <v>0</v>
      </c>
      <c r="L121" s="51"/>
      <c r="M121" s="44"/>
      <c r="N121" s="52">
        <f>SUM(N114:N120)</f>
        <v>0</v>
      </c>
      <c r="O121" s="43">
        <f>SUM(O114:O120)</f>
        <v>0</v>
      </c>
      <c r="P121" s="51"/>
      <c r="Q121" s="51"/>
      <c r="R121" s="42">
        <f>SUM(R114:R120)</f>
        <v>0</v>
      </c>
      <c r="S121" s="43">
        <f>SUM(S114:S120)</f>
        <v>0</v>
      </c>
      <c r="T121" s="51"/>
      <c r="U121" s="44"/>
      <c r="V121" s="42">
        <f>SUM(V114:V120)</f>
        <v>0</v>
      </c>
      <c r="W121" s="43">
        <f>SUM(W114:W120)</f>
        <v>0</v>
      </c>
      <c r="X121" s="51"/>
      <c r="Y121" s="44"/>
      <c r="Z121" s="42">
        <f>SUM(Z114:Z120)</f>
        <v>0</v>
      </c>
      <c r="AA121" s="43">
        <f>SUM(AA114:AA120)</f>
        <v>0</v>
      </c>
      <c r="AB121" s="51"/>
      <c r="AC121" s="44"/>
      <c r="AD121" s="87" t="s">
        <v>9</v>
      </c>
      <c r="FQ121" s="94"/>
      <c r="FR121" s="94"/>
      <c r="FS121" s="94"/>
      <c r="FT121" s="94"/>
      <c r="FU121" s="94"/>
      <c r="FV121" s="94"/>
      <c r="FW121" s="94"/>
      <c r="FX121" s="94"/>
    </row>
    <row r="122" spans="1:180" ht="15" customHeight="1" thickTop="1" x14ac:dyDescent="0.2">
      <c r="A122" s="85" t="s">
        <v>42</v>
      </c>
      <c r="B122" s="16" t="str">
        <f>$B$1</f>
        <v>山梨　太郎</v>
      </c>
      <c r="C122" s="17"/>
      <c r="D122" s="17"/>
      <c r="E122" s="45" t="str">
        <f>E111</f>
        <v>月曜日</v>
      </c>
      <c r="F122" s="46" t="str">
        <f>F111</f>
        <v>甲州　花子</v>
      </c>
      <c r="G122" s="46"/>
      <c r="H122" s="46"/>
      <c r="I122" s="47" t="str">
        <f>I111</f>
        <v>月曜日</v>
      </c>
      <c r="J122" s="277" t="str">
        <f>J111</f>
        <v>笛吹　次郎</v>
      </c>
      <c r="K122" s="278"/>
      <c r="L122" s="278"/>
      <c r="M122" s="279" t="str">
        <f>M111</f>
        <v>火曜日</v>
      </c>
      <c r="N122" s="49" t="str">
        <f>N111</f>
        <v>吉田　三郎</v>
      </c>
      <c r="O122" s="49"/>
      <c r="P122" s="49"/>
      <c r="Q122" s="50" t="str">
        <f>Q111</f>
        <v>火曜日</v>
      </c>
      <c r="R122" s="332" t="str">
        <f>R111</f>
        <v>富士　さくら</v>
      </c>
      <c r="S122" s="280"/>
      <c r="T122" s="280"/>
      <c r="U122" s="335" t="str">
        <f>U111</f>
        <v>水曜日</v>
      </c>
      <c r="V122" s="282" t="str">
        <f>V111</f>
        <v>大月　四郎</v>
      </c>
      <c r="W122" s="283"/>
      <c r="X122" s="283"/>
      <c r="Y122" s="284" t="str">
        <f>Y111</f>
        <v>木曜日</v>
      </c>
      <c r="Z122" s="48"/>
      <c r="AA122"/>
      <c r="AB122"/>
      <c r="AC122" s="28" t="s">
        <v>7</v>
      </c>
      <c r="AD122" s="86"/>
      <c r="FQ122" s="94"/>
      <c r="FR122" s="94"/>
      <c r="FS122" s="94"/>
      <c r="FT122" s="94"/>
      <c r="FU122" s="94"/>
      <c r="FV122" s="94"/>
      <c r="FW122" s="94"/>
      <c r="FX122" s="94"/>
    </row>
    <row r="123" spans="1:180" ht="14.25" customHeight="1" x14ac:dyDescent="0.2">
      <c r="A123" s="86"/>
      <c r="B123" s="21" t="str">
        <f>B112</f>
        <v>山梨中</v>
      </c>
      <c r="C123" s="22"/>
      <c r="D123" s="22"/>
      <c r="E123" s="4" t="e">
        <f>E112+7</f>
        <v>#VALUE!</v>
      </c>
      <c r="F123" s="23" t="str">
        <f>F112</f>
        <v>山梨中</v>
      </c>
      <c r="G123" s="23"/>
      <c r="H123" s="23"/>
      <c r="I123" s="4" t="e">
        <f>I112+7</f>
        <v>#VALUE!</v>
      </c>
      <c r="J123" s="24" t="str">
        <f>J112</f>
        <v>笛吹中</v>
      </c>
      <c r="K123" s="23"/>
      <c r="L123" s="23"/>
      <c r="M123" s="4" t="e">
        <f>M112+7</f>
        <v>#VALUE!</v>
      </c>
      <c r="N123" s="23" t="str">
        <f>N112</f>
        <v>笛吹中</v>
      </c>
      <c r="O123" s="23"/>
      <c r="P123" s="23"/>
      <c r="Q123" s="165" t="e">
        <f>Q112+7</f>
        <v>#VALUE!</v>
      </c>
      <c r="R123" s="256" t="str">
        <f>R112</f>
        <v>富士中</v>
      </c>
      <c r="S123" s="23"/>
      <c r="T123" s="23"/>
      <c r="U123" s="4" t="e">
        <f>U112+7</f>
        <v>#VALUE!</v>
      </c>
      <c r="V123" s="24" t="str">
        <f>V112</f>
        <v>大月中</v>
      </c>
      <c r="W123" s="23"/>
      <c r="X123" s="23"/>
      <c r="Y123" s="4" t="e">
        <f>Y112+7</f>
        <v>#VALUE!</v>
      </c>
      <c r="Z123" s="24" t="str">
        <f>Z57</f>
        <v>○○学校</v>
      </c>
      <c r="AA123" s="23"/>
      <c r="AB123" s="23"/>
      <c r="AC123" s="4">
        <f>AC112+7</f>
        <v>45373</v>
      </c>
      <c r="AD123" s="86"/>
      <c r="FQ123" s="94"/>
      <c r="FR123" s="94"/>
      <c r="FS123" s="94"/>
      <c r="FT123" s="94"/>
      <c r="FU123" s="94"/>
      <c r="FV123" s="94"/>
      <c r="FW123" s="94"/>
      <c r="FX123" s="94"/>
    </row>
    <row r="124" spans="1:180" ht="15" customHeight="1" x14ac:dyDescent="0.2">
      <c r="A124" s="91" t="s">
        <v>10</v>
      </c>
      <c r="B124" s="5" t="s">
        <v>0</v>
      </c>
      <c r="C124" s="1" t="s">
        <v>1</v>
      </c>
      <c r="D124" s="191"/>
      <c r="E124" s="6" t="s">
        <v>2</v>
      </c>
      <c r="F124" s="25" t="s">
        <v>0</v>
      </c>
      <c r="G124" s="1" t="s">
        <v>1</v>
      </c>
      <c r="H124" s="191"/>
      <c r="I124" s="2" t="s">
        <v>2</v>
      </c>
      <c r="J124" s="5" t="s">
        <v>0</v>
      </c>
      <c r="K124" s="1" t="s">
        <v>1</v>
      </c>
      <c r="L124" s="191"/>
      <c r="M124" s="6" t="s">
        <v>2</v>
      </c>
      <c r="N124" s="25" t="s">
        <v>0</v>
      </c>
      <c r="O124" s="1" t="s">
        <v>1</v>
      </c>
      <c r="P124" s="191"/>
      <c r="Q124" s="2" t="s">
        <v>2</v>
      </c>
      <c r="R124" s="5" t="s">
        <v>0</v>
      </c>
      <c r="S124" s="1" t="s">
        <v>1</v>
      </c>
      <c r="T124" s="191"/>
      <c r="U124" s="6" t="s">
        <v>2</v>
      </c>
      <c r="V124" s="5" t="s">
        <v>0</v>
      </c>
      <c r="W124" s="1" t="s">
        <v>1</v>
      </c>
      <c r="X124" s="191"/>
      <c r="Y124" s="6" t="s">
        <v>2</v>
      </c>
      <c r="Z124" s="5" t="s">
        <v>0</v>
      </c>
      <c r="AA124" s="1" t="s">
        <v>1</v>
      </c>
      <c r="AB124" s="2"/>
      <c r="AC124" s="6" t="s">
        <v>2</v>
      </c>
      <c r="AD124" s="91" t="s">
        <v>10</v>
      </c>
      <c r="FQ124" s="94"/>
      <c r="FR124" s="94"/>
      <c r="FS124" s="94"/>
      <c r="FT124" s="94"/>
      <c r="FU124" s="94"/>
      <c r="FV124" s="94"/>
      <c r="FW124" s="94"/>
      <c r="FX124" s="94"/>
    </row>
    <row r="125" spans="1:180" ht="30" customHeight="1" x14ac:dyDescent="0.2">
      <c r="A125" s="91">
        <v>1</v>
      </c>
      <c r="B125" s="5"/>
      <c r="C125" s="1"/>
      <c r="D125" s="2"/>
      <c r="E125" s="7"/>
      <c r="F125" s="5"/>
      <c r="G125" s="1"/>
      <c r="H125" s="2"/>
      <c r="I125" s="239"/>
      <c r="J125" s="5"/>
      <c r="K125" s="1"/>
      <c r="L125" s="2"/>
      <c r="M125" s="228"/>
      <c r="N125" s="5"/>
      <c r="O125" s="1"/>
      <c r="P125" s="2"/>
      <c r="Q125" s="30"/>
      <c r="R125" s="5"/>
      <c r="S125" s="1"/>
      <c r="T125" s="2"/>
      <c r="U125" s="239"/>
      <c r="V125" s="5"/>
      <c r="W125" s="1"/>
      <c r="X125" s="2"/>
      <c r="Y125" s="228"/>
      <c r="Z125" s="5"/>
      <c r="AA125" s="1"/>
      <c r="AB125" s="2"/>
      <c r="AC125" s="7"/>
      <c r="AD125" s="91">
        <v>1</v>
      </c>
      <c r="FQ125" s="94"/>
      <c r="FR125" s="94"/>
      <c r="FS125" s="94"/>
      <c r="FT125" s="94"/>
      <c r="FU125" s="94"/>
      <c r="FV125" s="94"/>
      <c r="FW125" s="94"/>
      <c r="FX125" s="94"/>
    </row>
    <row r="126" spans="1:180" s="15" customFormat="1" ht="30" customHeight="1" x14ac:dyDescent="0.2">
      <c r="A126" s="92">
        <v>2</v>
      </c>
      <c r="B126" s="11"/>
      <c r="C126" s="12"/>
      <c r="D126" s="10"/>
      <c r="E126" s="14"/>
      <c r="F126" s="11"/>
      <c r="G126" s="12"/>
      <c r="H126" s="10"/>
      <c r="I126" s="14"/>
      <c r="J126" s="11"/>
      <c r="K126" s="12"/>
      <c r="L126" s="10"/>
      <c r="M126" s="14"/>
      <c r="N126" s="11"/>
      <c r="O126" s="12"/>
      <c r="P126" s="10"/>
      <c r="Q126" s="31"/>
      <c r="R126" s="11"/>
      <c r="S126" s="12"/>
      <c r="T126" s="10"/>
      <c r="U126" s="14"/>
      <c r="V126" s="11"/>
      <c r="W126" s="12"/>
      <c r="X126" s="10"/>
      <c r="Y126" s="14"/>
      <c r="Z126" s="11"/>
      <c r="AA126" s="12"/>
      <c r="AB126" s="10"/>
      <c r="AC126" s="13"/>
      <c r="AD126" s="92">
        <v>2</v>
      </c>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row>
    <row r="127" spans="1:180" ht="30" customHeight="1" x14ac:dyDescent="0.2">
      <c r="A127" s="91">
        <v>3</v>
      </c>
      <c r="B127" s="5"/>
      <c r="C127" s="1"/>
      <c r="D127" s="2"/>
      <c r="E127" s="7"/>
      <c r="F127" s="5"/>
      <c r="G127" s="1"/>
      <c r="H127" s="2"/>
      <c r="I127" s="7"/>
      <c r="J127" s="5"/>
      <c r="K127" s="1"/>
      <c r="L127" s="2"/>
      <c r="M127" s="7"/>
      <c r="N127" s="5"/>
      <c r="O127" s="1"/>
      <c r="P127" s="2"/>
      <c r="Q127" s="30"/>
      <c r="R127" s="5"/>
      <c r="S127" s="1"/>
      <c r="T127" s="2"/>
      <c r="U127" s="7"/>
      <c r="V127" s="5"/>
      <c r="W127" s="1"/>
      <c r="X127" s="2"/>
      <c r="Y127" s="7"/>
      <c r="Z127" s="5"/>
      <c r="AA127" s="1"/>
      <c r="AB127" s="2"/>
      <c r="AC127" s="6"/>
      <c r="AD127" s="91">
        <v>3</v>
      </c>
      <c r="FQ127" s="94"/>
      <c r="FR127" s="94"/>
      <c r="FS127" s="94"/>
      <c r="FT127" s="94"/>
      <c r="FU127" s="94"/>
      <c r="FV127" s="94"/>
      <c r="FW127" s="94"/>
      <c r="FX127" s="94"/>
    </row>
    <row r="128" spans="1:180" s="15" customFormat="1" ht="30" customHeight="1" x14ac:dyDescent="0.2">
      <c r="A128" s="92">
        <v>4</v>
      </c>
      <c r="B128" s="11"/>
      <c r="C128" s="12"/>
      <c r="D128" s="10"/>
      <c r="E128" s="14"/>
      <c r="F128" s="11"/>
      <c r="G128" s="12"/>
      <c r="H128" s="10"/>
      <c r="I128" s="14"/>
      <c r="J128" s="11"/>
      <c r="K128" s="12"/>
      <c r="L128" s="10"/>
      <c r="M128" s="14"/>
      <c r="N128" s="11"/>
      <c r="O128" s="12"/>
      <c r="P128" s="10"/>
      <c r="Q128" s="31"/>
      <c r="R128" s="11"/>
      <c r="S128" s="12"/>
      <c r="T128" s="10"/>
      <c r="U128" s="14"/>
      <c r="V128" s="11"/>
      <c r="W128" s="12"/>
      <c r="X128" s="10"/>
      <c r="Y128" s="14"/>
      <c r="Z128" s="11"/>
      <c r="AA128" s="12"/>
      <c r="AB128" s="10"/>
      <c r="AC128" s="13"/>
      <c r="AD128" s="92">
        <v>4</v>
      </c>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row>
    <row r="129" spans="1:180" ht="30" customHeight="1" x14ac:dyDescent="0.2">
      <c r="A129" s="91">
        <v>5</v>
      </c>
      <c r="B129" s="5"/>
      <c r="C129" s="1"/>
      <c r="D129" s="2"/>
      <c r="E129" s="7"/>
      <c r="F129" s="5"/>
      <c r="G129" s="1"/>
      <c r="H129" s="2"/>
      <c r="I129" s="142"/>
      <c r="J129" s="5"/>
      <c r="K129" s="1"/>
      <c r="L129" s="2"/>
      <c r="M129" s="7"/>
      <c r="N129" s="5"/>
      <c r="O129" s="1"/>
      <c r="P129" s="2"/>
      <c r="Q129" s="30"/>
      <c r="R129" s="5"/>
      <c r="S129" s="1"/>
      <c r="T129" s="2"/>
      <c r="U129" s="142"/>
      <c r="V129" s="5"/>
      <c r="W129" s="1"/>
      <c r="X129" s="2"/>
      <c r="Y129" s="7"/>
      <c r="Z129" s="5"/>
      <c r="AA129" s="1"/>
      <c r="AB129" s="2"/>
      <c r="AC129" s="6"/>
      <c r="AD129" s="91">
        <v>5</v>
      </c>
      <c r="FQ129" s="94"/>
      <c r="FR129" s="94"/>
      <c r="FS129" s="94"/>
      <c r="FT129" s="94"/>
      <c r="FU129" s="94"/>
      <c r="FV129" s="94"/>
      <c r="FW129" s="94"/>
      <c r="FX129" s="94"/>
    </row>
    <row r="130" spans="1:180" s="15" customFormat="1" ht="30" customHeight="1" x14ac:dyDescent="0.2">
      <c r="A130" s="92">
        <v>6</v>
      </c>
      <c r="B130" s="11"/>
      <c r="C130" s="12"/>
      <c r="D130" s="10"/>
      <c r="E130" s="13"/>
      <c r="F130" s="11"/>
      <c r="G130" s="12"/>
      <c r="H130" s="10"/>
      <c r="I130" s="14"/>
      <c r="J130" s="11"/>
      <c r="K130" s="12"/>
      <c r="L130" s="10"/>
      <c r="M130" s="13"/>
      <c r="N130" s="11"/>
      <c r="O130" s="12"/>
      <c r="P130" s="10"/>
      <c r="Q130" s="10"/>
      <c r="R130" s="11"/>
      <c r="S130" s="12"/>
      <c r="T130" s="10"/>
      <c r="U130" s="14"/>
      <c r="V130" s="11"/>
      <c r="W130" s="12"/>
      <c r="X130" s="10"/>
      <c r="Y130" s="13"/>
      <c r="Z130" s="11"/>
      <c r="AA130" s="12"/>
      <c r="AB130" s="10"/>
      <c r="AC130" s="13"/>
      <c r="AD130" s="92">
        <v>6</v>
      </c>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row>
    <row r="131" spans="1:180" ht="30" customHeight="1" thickBot="1" x14ac:dyDescent="0.25">
      <c r="A131" s="91" t="s">
        <v>8</v>
      </c>
      <c r="B131" s="35"/>
      <c r="C131" s="36"/>
      <c r="D131" s="41"/>
      <c r="E131" s="37"/>
      <c r="F131" s="35"/>
      <c r="G131" s="36"/>
      <c r="H131" s="41"/>
      <c r="I131" s="37"/>
      <c r="J131" s="35"/>
      <c r="K131" s="36"/>
      <c r="L131" s="41"/>
      <c r="M131" s="37"/>
      <c r="N131" s="35"/>
      <c r="O131" s="36"/>
      <c r="P131" s="41"/>
      <c r="Q131" s="39"/>
      <c r="R131" s="35"/>
      <c r="S131" s="36"/>
      <c r="T131" s="41"/>
      <c r="U131" s="37"/>
      <c r="V131" s="35"/>
      <c r="W131" s="36"/>
      <c r="X131" s="41"/>
      <c r="Y131" s="37"/>
      <c r="Z131" s="35"/>
      <c r="AA131" s="36"/>
      <c r="AB131" s="41"/>
      <c r="AC131" s="40"/>
      <c r="AD131" s="91" t="s">
        <v>8</v>
      </c>
      <c r="FQ131" s="94"/>
      <c r="FR131" s="94"/>
      <c r="FS131" s="94"/>
      <c r="FT131" s="94"/>
      <c r="FU131" s="94"/>
      <c r="FV131" s="94"/>
      <c r="FW131" s="94"/>
      <c r="FX131" s="94"/>
    </row>
    <row r="132" spans="1:180" ht="13.5" customHeight="1" thickTop="1" thickBot="1" x14ac:dyDescent="0.25">
      <c r="A132" s="87" t="s">
        <v>9</v>
      </c>
      <c r="B132" s="42">
        <f>SUM(B125:B131)</f>
        <v>0</v>
      </c>
      <c r="C132" s="43">
        <f>SUM(C125:C131)</f>
        <v>0</v>
      </c>
      <c r="D132" s="51"/>
      <c r="E132" s="44"/>
      <c r="F132" s="52">
        <f>SUM(F125:F131)</f>
        <v>0</v>
      </c>
      <c r="G132" s="43">
        <f>SUM(G125:G131)</f>
        <v>0</v>
      </c>
      <c r="H132" s="51"/>
      <c r="I132" s="51"/>
      <c r="J132" s="42">
        <f>SUM(J125:J131)</f>
        <v>0</v>
      </c>
      <c r="K132" s="43">
        <f>SUM(K125:K131)</f>
        <v>0</v>
      </c>
      <c r="L132" s="51"/>
      <c r="M132" s="44"/>
      <c r="N132" s="52">
        <f>SUM(N125:N131)</f>
        <v>0</v>
      </c>
      <c r="O132" s="43">
        <f>SUM(O125:O131)</f>
        <v>0</v>
      </c>
      <c r="P132" s="51"/>
      <c r="Q132" s="51"/>
      <c r="R132" s="42">
        <f>SUM(R125:R131)</f>
        <v>0</v>
      </c>
      <c r="S132" s="43">
        <f>SUM(S125:S131)</f>
        <v>0</v>
      </c>
      <c r="T132" s="51"/>
      <c r="U132" s="44"/>
      <c r="V132" s="42">
        <f>SUM(V125:V131)</f>
        <v>0</v>
      </c>
      <c r="W132" s="43">
        <f>SUM(W125:W131)</f>
        <v>0</v>
      </c>
      <c r="X132" s="51"/>
      <c r="Y132" s="44"/>
      <c r="Z132" s="42">
        <f>SUM(Z125:Z131)</f>
        <v>0</v>
      </c>
      <c r="AA132" s="43">
        <f>SUM(AA125:AA131)</f>
        <v>0</v>
      </c>
      <c r="AB132" s="51"/>
      <c r="AC132" s="44"/>
      <c r="AD132" s="87" t="s">
        <v>9</v>
      </c>
      <c r="FQ132" s="94"/>
      <c r="FR132" s="94"/>
      <c r="FS132" s="94"/>
      <c r="FT132" s="94"/>
      <c r="FU132" s="94"/>
      <c r="FV132" s="94"/>
      <c r="FW132" s="94"/>
      <c r="FX132" s="94"/>
    </row>
    <row r="133" spans="1:180" ht="15" hidden="1" customHeight="1" thickTop="1" x14ac:dyDescent="0.2">
      <c r="A133" s="85" t="s">
        <v>40</v>
      </c>
      <c r="B133" s="16"/>
      <c r="C133" s="17"/>
      <c r="D133" s="17"/>
      <c r="E133" s="45" t="s">
        <v>3</v>
      </c>
      <c r="F133" s="46"/>
      <c r="G133" s="46"/>
      <c r="H133" s="46"/>
      <c r="I133" s="47" t="s">
        <v>4</v>
      </c>
      <c r="J133" s="16"/>
      <c r="K133" s="17"/>
      <c r="L133" s="17"/>
      <c r="M133" s="45" t="s">
        <v>5</v>
      </c>
      <c r="N133" s="49"/>
      <c r="O133" s="49"/>
      <c r="P133" s="49"/>
      <c r="Q133" s="50" t="s">
        <v>6</v>
      </c>
      <c r="R133" s="46"/>
      <c r="S133" s="46"/>
      <c r="T133" s="46"/>
      <c r="U133" s="47" t="s">
        <v>4</v>
      </c>
      <c r="V133" s="16"/>
      <c r="W133" s="17"/>
      <c r="X133" s="17"/>
      <c r="Y133" s="45" t="s">
        <v>5</v>
      </c>
      <c r="Z133" s="16"/>
      <c r="AA133" s="17"/>
      <c r="AB133" s="17"/>
      <c r="AC133" s="28" t="s">
        <v>7</v>
      </c>
      <c r="AD133" s="86"/>
      <c r="FQ133" s="94"/>
      <c r="FR133" s="94"/>
      <c r="FS133" s="94"/>
      <c r="FT133" s="94"/>
      <c r="FU133" s="94"/>
      <c r="FV133" s="94"/>
      <c r="FW133" s="94"/>
      <c r="FX133" s="94"/>
    </row>
    <row r="134" spans="1:180" ht="14.25" hidden="1" customHeight="1" x14ac:dyDescent="0.2">
      <c r="A134" s="86"/>
      <c r="B134" s="21" t="s">
        <v>23</v>
      </c>
      <c r="C134" s="22"/>
      <c r="D134" s="22"/>
      <c r="E134" s="4" t="e">
        <f>E123+7</f>
        <v>#VALUE!</v>
      </c>
      <c r="F134" s="23" t="s">
        <v>24</v>
      </c>
      <c r="G134" s="23"/>
      <c r="H134" s="23"/>
      <c r="I134" s="4" t="e">
        <f>I123+7</f>
        <v>#VALUE!</v>
      </c>
      <c r="J134" s="24" t="s">
        <v>23</v>
      </c>
      <c r="K134" s="23"/>
      <c r="L134" s="23"/>
      <c r="M134" s="4" t="e">
        <f>M123+7</f>
        <v>#VALUE!</v>
      </c>
      <c r="N134" s="23" t="s">
        <v>25</v>
      </c>
      <c r="O134" s="23"/>
      <c r="P134" s="23"/>
      <c r="Q134" s="4" t="e">
        <f>Q123+7</f>
        <v>#VALUE!</v>
      </c>
      <c r="R134" s="23" t="s">
        <v>24</v>
      </c>
      <c r="S134" s="23"/>
      <c r="T134" s="23"/>
      <c r="U134" s="4" t="e">
        <f>U123+7</f>
        <v>#VALUE!</v>
      </c>
      <c r="V134" s="24" t="s">
        <v>23</v>
      </c>
      <c r="W134" s="23"/>
      <c r="X134" s="23"/>
      <c r="Y134" s="4" t="e">
        <f>Y123+7</f>
        <v>#VALUE!</v>
      </c>
      <c r="Z134" s="24" t="s">
        <v>23</v>
      </c>
      <c r="AA134" s="23"/>
      <c r="AB134" s="23"/>
      <c r="AC134" s="4">
        <f>AC123+7</f>
        <v>45380</v>
      </c>
      <c r="AD134" s="86"/>
      <c r="FQ134" s="94"/>
      <c r="FR134" s="94"/>
      <c r="FS134" s="94"/>
      <c r="FT134" s="94"/>
      <c r="FU134" s="94"/>
      <c r="FV134" s="94"/>
      <c r="FW134" s="94"/>
      <c r="FX134" s="94"/>
    </row>
    <row r="135" spans="1:180" ht="15" hidden="1" customHeight="1" x14ac:dyDescent="0.2">
      <c r="A135" s="91" t="s">
        <v>10</v>
      </c>
      <c r="B135" s="5" t="s">
        <v>0</v>
      </c>
      <c r="C135" s="1" t="s">
        <v>1</v>
      </c>
      <c r="D135" s="2"/>
      <c r="E135" s="6" t="s">
        <v>2</v>
      </c>
      <c r="F135" s="25" t="s">
        <v>0</v>
      </c>
      <c r="G135" s="1" t="s">
        <v>1</v>
      </c>
      <c r="H135" s="2"/>
      <c r="I135" s="2" t="s">
        <v>2</v>
      </c>
      <c r="J135" s="5" t="s">
        <v>0</v>
      </c>
      <c r="K135" s="1" t="s">
        <v>1</v>
      </c>
      <c r="L135" s="2"/>
      <c r="M135" s="6" t="s">
        <v>2</v>
      </c>
      <c r="N135" s="25" t="s">
        <v>0</v>
      </c>
      <c r="O135" s="1" t="s">
        <v>1</v>
      </c>
      <c r="P135" s="2"/>
      <c r="Q135" s="2" t="s">
        <v>2</v>
      </c>
      <c r="R135" s="25" t="s">
        <v>0</v>
      </c>
      <c r="S135" s="1" t="s">
        <v>1</v>
      </c>
      <c r="T135" s="2"/>
      <c r="U135" s="2" t="s">
        <v>2</v>
      </c>
      <c r="V135" s="5" t="s">
        <v>0</v>
      </c>
      <c r="W135" s="1" t="s">
        <v>1</v>
      </c>
      <c r="X135" s="2"/>
      <c r="Y135" s="6" t="s">
        <v>2</v>
      </c>
      <c r="Z135" s="5" t="s">
        <v>0</v>
      </c>
      <c r="AA135" s="1" t="s">
        <v>1</v>
      </c>
      <c r="AB135" s="2"/>
      <c r="AC135" s="6" t="s">
        <v>2</v>
      </c>
      <c r="AD135" s="91" t="s">
        <v>10</v>
      </c>
      <c r="FQ135" s="94"/>
      <c r="FR135" s="94"/>
      <c r="FS135" s="94"/>
      <c r="FT135" s="94"/>
      <c r="FU135" s="94"/>
      <c r="FV135" s="94"/>
      <c r="FW135" s="94"/>
      <c r="FX135" s="94"/>
    </row>
    <row r="136" spans="1:180" ht="30" hidden="1" customHeight="1" x14ac:dyDescent="0.2">
      <c r="A136" s="91">
        <v>1</v>
      </c>
      <c r="B136" s="5"/>
      <c r="C136" s="1"/>
      <c r="D136" s="2"/>
      <c r="E136" s="7"/>
      <c r="F136" s="25"/>
      <c r="G136" s="1"/>
      <c r="H136" s="2"/>
      <c r="I136" s="30"/>
      <c r="J136" s="5"/>
      <c r="K136" s="1"/>
      <c r="L136" s="2"/>
      <c r="M136" s="6"/>
      <c r="N136" s="25"/>
      <c r="O136" s="1"/>
      <c r="P136" s="2"/>
      <c r="Q136" s="30"/>
      <c r="R136" s="25"/>
      <c r="S136" s="1"/>
      <c r="T136" s="2"/>
      <c r="U136" s="30"/>
      <c r="V136" s="5"/>
      <c r="W136" s="1"/>
      <c r="X136" s="2"/>
      <c r="Y136" s="6"/>
      <c r="Z136" s="5"/>
      <c r="AA136" s="1"/>
      <c r="AB136" s="2"/>
      <c r="AC136" s="7"/>
      <c r="AD136" s="91">
        <v>1</v>
      </c>
      <c r="FQ136" s="94"/>
      <c r="FR136" s="94"/>
      <c r="FS136" s="94"/>
      <c r="FT136" s="94"/>
      <c r="FU136" s="94"/>
      <c r="FV136" s="94"/>
      <c r="FW136" s="94"/>
      <c r="FX136" s="94"/>
    </row>
    <row r="137" spans="1:180" s="15" customFormat="1" ht="30" hidden="1" customHeight="1" x14ac:dyDescent="0.2">
      <c r="A137" s="92">
        <v>2</v>
      </c>
      <c r="B137" s="11"/>
      <c r="C137" s="12"/>
      <c r="D137" s="10"/>
      <c r="E137" s="14"/>
      <c r="F137" s="26"/>
      <c r="G137" s="12"/>
      <c r="H137" s="10"/>
      <c r="I137" s="31"/>
      <c r="J137" s="11"/>
      <c r="K137" s="12"/>
      <c r="L137" s="10"/>
      <c r="M137" s="14"/>
      <c r="N137" s="26"/>
      <c r="O137" s="12"/>
      <c r="P137" s="10"/>
      <c r="Q137" s="10"/>
      <c r="R137" s="26"/>
      <c r="S137" s="12"/>
      <c r="T137" s="10"/>
      <c r="U137" s="31"/>
      <c r="V137" s="11"/>
      <c r="W137" s="12"/>
      <c r="X137" s="10"/>
      <c r="Y137" s="14"/>
      <c r="Z137" s="11"/>
      <c r="AA137" s="12"/>
      <c r="AB137" s="10"/>
      <c r="AC137" s="14"/>
      <c r="AD137" s="92">
        <v>2</v>
      </c>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row>
    <row r="138" spans="1:180" ht="30" hidden="1" customHeight="1" x14ac:dyDescent="0.2">
      <c r="A138" s="91">
        <v>3</v>
      </c>
      <c r="B138" s="5"/>
      <c r="C138" s="1"/>
      <c r="D138" s="2"/>
      <c r="E138" s="7"/>
      <c r="F138" s="25"/>
      <c r="G138" s="1"/>
      <c r="H138" s="2"/>
      <c r="I138" s="2"/>
      <c r="J138" s="5"/>
      <c r="K138" s="1"/>
      <c r="L138" s="2"/>
      <c r="M138" s="6"/>
      <c r="N138" s="25"/>
      <c r="O138" s="1"/>
      <c r="P138" s="2"/>
      <c r="Q138" s="2"/>
      <c r="R138" s="25"/>
      <c r="S138" s="1"/>
      <c r="T138" s="2"/>
      <c r="U138" s="2"/>
      <c r="V138" s="5"/>
      <c r="W138" s="1"/>
      <c r="X138" s="2"/>
      <c r="Y138" s="6"/>
      <c r="Z138" s="5"/>
      <c r="AA138" s="1"/>
      <c r="AB138" s="2"/>
      <c r="AC138" s="6"/>
      <c r="AD138" s="91">
        <v>3</v>
      </c>
      <c r="FQ138" s="94"/>
      <c r="FR138" s="94"/>
      <c r="FS138" s="94"/>
      <c r="FT138" s="94"/>
      <c r="FU138" s="94"/>
      <c r="FV138" s="94"/>
      <c r="FW138" s="94"/>
      <c r="FX138" s="94"/>
    </row>
    <row r="139" spans="1:180" s="15" customFormat="1" ht="30" hidden="1" customHeight="1" x14ac:dyDescent="0.2">
      <c r="A139" s="92">
        <v>4</v>
      </c>
      <c r="B139" s="11"/>
      <c r="C139" s="12"/>
      <c r="D139" s="10"/>
      <c r="E139" s="14"/>
      <c r="F139" s="26"/>
      <c r="G139" s="12"/>
      <c r="H139" s="10"/>
      <c r="I139" s="31"/>
      <c r="J139" s="11"/>
      <c r="K139" s="12"/>
      <c r="L139" s="10"/>
      <c r="M139" s="14"/>
      <c r="N139" s="26"/>
      <c r="O139" s="12"/>
      <c r="P139" s="10"/>
      <c r="Q139" s="31"/>
      <c r="R139" s="26"/>
      <c r="S139" s="12"/>
      <c r="T139" s="10"/>
      <c r="U139" s="31"/>
      <c r="V139" s="11"/>
      <c r="W139" s="12"/>
      <c r="X139" s="10"/>
      <c r="Y139" s="14"/>
      <c r="Z139" s="11"/>
      <c r="AA139" s="12"/>
      <c r="AB139" s="10"/>
      <c r="AC139" s="14"/>
      <c r="AD139" s="92">
        <v>4</v>
      </c>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row>
    <row r="140" spans="1:180" ht="30" hidden="1" customHeight="1" x14ac:dyDescent="0.2">
      <c r="A140" s="91">
        <v>5</v>
      </c>
      <c r="B140" s="5"/>
      <c r="C140" s="1"/>
      <c r="D140" s="2"/>
      <c r="E140" s="7"/>
      <c r="F140" s="25"/>
      <c r="G140" s="1"/>
      <c r="H140" s="2"/>
      <c r="I140" s="30"/>
      <c r="J140" s="5"/>
      <c r="K140" s="1"/>
      <c r="L140" s="2"/>
      <c r="M140" s="7"/>
      <c r="N140" s="25"/>
      <c r="O140" s="1"/>
      <c r="P140" s="2"/>
      <c r="Q140" s="30"/>
      <c r="R140" s="25"/>
      <c r="S140" s="1"/>
      <c r="T140" s="2"/>
      <c r="U140" s="30"/>
      <c r="V140" s="5"/>
      <c r="W140" s="1"/>
      <c r="X140" s="2"/>
      <c r="Y140" s="7"/>
      <c r="Z140" s="5"/>
      <c r="AA140" s="1"/>
      <c r="AB140" s="2"/>
      <c r="AC140" s="7"/>
      <c r="AD140" s="91">
        <v>5</v>
      </c>
      <c r="FQ140" s="94"/>
      <c r="FR140" s="94"/>
      <c r="FS140" s="94"/>
      <c r="FT140" s="94"/>
      <c r="FU140" s="94"/>
      <c r="FV140" s="94"/>
      <c r="FW140" s="94"/>
      <c r="FX140" s="94"/>
    </row>
    <row r="141" spans="1:180" s="15" customFormat="1" ht="30" hidden="1" customHeight="1" x14ac:dyDescent="0.2">
      <c r="A141" s="92">
        <v>6</v>
      </c>
      <c r="B141" s="11"/>
      <c r="C141" s="12"/>
      <c r="D141" s="10"/>
      <c r="E141" s="13"/>
      <c r="F141" s="26"/>
      <c r="G141" s="12"/>
      <c r="H141" s="10"/>
      <c r="I141" s="10"/>
      <c r="J141" s="11"/>
      <c r="K141" s="12"/>
      <c r="L141" s="10"/>
      <c r="M141" s="13"/>
      <c r="N141" s="26"/>
      <c r="O141" s="12"/>
      <c r="P141" s="10"/>
      <c r="Q141" s="10"/>
      <c r="R141" s="26"/>
      <c r="S141" s="12"/>
      <c r="T141" s="10"/>
      <c r="U141" s="10"/>
      <c r="V141" s="11"/>
      <c r="W141" s="12"/>
      <c r="X141" s="10"/>
      <c r="Y141" s="13"/>
      <c r="Z141" s="11"/>
      <c r="AA141" s="12"/>
      <c r="AB141" s="10"/>
      <c r="AC141" s="13"/>
      <c r="AD141" s="92">
        <v>6</v>
      </c>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row>
    <row r="142" spans="1:180" ht="30" hidden="1" customHeight="1" thickBot="1" x14ac:dyDescent="0.25">
      <c r="A142" s="91" t="s">
        <v>8</v>
      </c>
      <c r="B142" s="35"/>
      <c r="C142" s="36"/>
      <c r="D142" s="41"/>
      <c r="E142" s="37"/>
      <c r="F142" s="38"/>
      <c r="G142" s="36"/>
      <c r="H142" s="41"/>
      <c r="I142" s="39"/>
      <c r="J142" s="35"/>
      <c r="K142" s="36"/>
      <c r="L142" s="41"/>
      <c r="M142" s="40"/>
      <c r="N142" s="38"/>
      <c r="O142" s="36"/>
      <c r="P142" s="41"/>
      <c r="Q142" s="39"/>
      <c r="R142" s="38"/>
      <c r="S142" s="36"/>
      <c r="T142" s="41"/>
      <c r="U142" s="39"/>
      <c r="V142" s="35"/>
      <c r="W142" s="36"/>
      <c r="X142" s="41"/>
      <c r="Y142" s="40"/>
      <c r="Z142" s="35"/>
      <c r="AA142" s="36"/>
      <c r="AB142" s="41"/>
      <c r="AC142" s="37"/>
      <c r="AD142" s="91" t="s">
        <v>8</v>
      </c>
      <c r="FQ142" s="94"/>
      <c r="FR142" s="94"/>
      <c r="FS142" s="94"/>
      <c r="FT142" s="94"/>
      <c r="FU142" s="94"/>
      <c r="FV142" s="94"/>
      <c r="FW142" s="94"/>
      <c r="FX142" s="94"/>
    </row>
    <row r="143" spans="1:180" ht="13.5" hidden="1" customHeight="1" thickTop="1" thickBot="1" x14ac:dyDescent="0.25">
      <c r="A143" s="87" t="s">
        <v>9</v>
      </c>
      <c r="B143" s="42">
        <f>SUM(B136:B142)</f>
        <v>0</v>
      </c>
      <c r="C143" s="43">
        <f>SUM(C136:C142)</f>
        <v>0</v>
      </c>
      <c r="D143" s="51"/>
      <c r="E143" s="44"/>
      <c r="F143" s="52">
        <f>SUM(F136:F142)</f>
        <v>0</v>
      </c>
      <c r="G143" s="43">
        <f>SUM(G136:G142)</f>
        <v>0</v>
      </c>
      <c r="H143" s="51"/>
      <c r="I143" s="51"/>
      <c r="J143" s="42">
        <f>SUM(J136:J142)</f>
        <v>0</v>
      </c>
      <c r="K143" s="43">
        <f>SUM(K136:K142)</f>
        <v>0</v>
      </c>
      <c r="L143" s="51"/>
      <c r="M143" s="44"/>
      <c r="N143" s="52">
        <f>SUM(N136:N142)</f>
        <v>0</v>
      </c>
      <c r="O143" s="43">
        <f>SUM(O136:O142)</f>
        <v>0</v>
      </c>
      <c r="P143" s="51"/>
      <c r="Q143" s="51"/>
      <c r="R143" s="52">
        <f>SUM(R136:R142)</f>
        <v>0</v>
      </c>
      <c r="S143" s="43">
        <f>SUM(S136:S142)</f>
        <v>0</v>
      </c>
      <c r="T143" s="51"/>
      <c r="U143" s="51"/>
      <c r="V143" s="42">
        <f>SUM(V136:V142)</f>
        <v>0</v>
      </c>
      <c r="W143" s="43">
        <f>SUM(W136:W142)</f>
        <v>0</v>
      </c>
      <c r="X143" s="51"/>
      <c r="Y143" s="44"/>
      <c r="Z143" s="42">
        <f>SUM(Z136:Z142)</f>
        <v>0</v>
      </c>
      <c r="AA143" s="43">
        <f>SUM(AA136:AA142)</f>
        <v>0</v>
      </c>
      <c r="AB143" s="51"/>
      <c r="AC143" s="44"/>
      <c r="AD143" s="87" t="s">
        <v>9</v>
      </c>
      <c r="FQ143" s="94"/>
      <c r="FR143" s="94"/>
      <c r="FS143" s="94"/>
      <c r="FT143" s="94"/>
      <c r="FU143" s="94"/>
      <c r="FV143" s="94"/>
      <c r="FW143" s="94"/>
      <c r="FX143" s="94"/>
    </row>
    <row r="144" spans="1:180" ht="15" hidden="1" customHeight="1" thickTop="1" x14ac:dyDescent="0.2">
      <c r="A144" s="85" t="s">
        <v>41</v>
      </c>
      <c r="B144" s="16"/>
      <c r="C144" s="17"/>
      <c r="D144" s="17"/>
      <c r="E144" s="45" t="s">
        <v>3</v>
      </c>
      <c r="F144" s="46"/>
      <c r="G144" s="46"/>
      <c r="H144" s="46"/>
      <c r="I144" s="47" t="s">
        <v>4</v>
      </c>
      <c r="J144" s="16"/>
      <c r="K144" s="17"/>
      <c r="L144" s="17"/>
      <c r="M144" s="45" t="s">
        <v>5</v>
      </c>
      <c r="N144" s="49"/>
      <c r="O144" s="49"/>
      <c r="P144" s="49"/>
      <c r="Q144" s="50" t="s">
        <v>6</v>
      </c>
      <c r="R144" s="46"/>
      <c r="S144" s="46"/>
      <c r="T144" s="46"/>
      <c r="U144" s="47" t="s">
        <v>4</v>
      </c>
      <c r="V144" s="16"/>
      <c r="W144" s="17"/>
      <c r="X144" s="17"/>
      <c r="Y144" s="45" t="s">
        <v>5</v>
      </c>
      <c r="Z144" s="16"/>
      <c r="AA144" s="17"/>
      <c r="AB144" s="17"/>
      <c r="AC144" s="28" t="s">
        <v>7</v>
      </c>
      <c r="AD144" s="86"/>
      <c r="FQ144" s="94"/>
      <c r="FR144" s="94"/>
      <c r="FS144" s="94"/>
      <c r="FT144" s="94"/>
      <c r="FU144" s="94"/>
      <c r="FV144" s="94"/>
      <c r="FW144" s="94"/>
      <c r="FX144" s="94"/>
    </row>
    <row r="145" spans="1:180" ht="14.25" hidden="1" customHeight="1" x14ac:dyDescent="0.2">
      <c r="A145" s="86"/>
      <c r="B145" s="21" t="s">
        <v>23</v>
      </c>
      <c r="C145" s="22"/>
      <c r="D145" s="22"/>
      <c r="E145" s="4" t="e">
        <f>E134+7</f>
        <v>#VALUE!</v>
      </c>
      <c r="F145" s="23" t="s">
        <v>24</v>
      </c>
      <c r="G145" s="23"/>
      <c r="H145" s="23"/>
      <c r="I145" s="4" t="e">
        <f>I134+7</f>
        <v>#VALUE!</v>
      </c>
      <c r="J145" s="24" t="s">
        <v>23</v>
      </c>
      <c r="K145" s="23"/>
      <c r="L145" s="23"/>
      <c r="M145" s="4" t="e">
        <f>M134+7</f>
        <v>#VALUE!</v>
      </c>
      <c r="N145" s="23" t="s">
        <v>25</v>
      </c>
      <c r="O145" s="23"/>
      <c r="P145" s="23"/>
      <c r="Q145" s="4" t="e">
        <f>Q134+7</f>
        <v>#VALUE!</v>
      </c>
      <c r="R145" s="23" t="s">
        <v>24</v>
      </c>
      <c r="S145" s="23"/>
      <c r="T145" s="23"/>
      <c r="U145" s="4" t="e">
        <f>U134+7</f>
        <v>#VALUE!</v>
      </c>
      <c r="V145" s="24" t="s">
        <v>23</v>
      </c>
      <c r="W145" s="23"/>
      <c r="X145" s="23"/>
      <c r="Y145" s="4" t="e">
        <f>Y134+7</f>
        <v>#VALUE!</v>
      </c>
      <c r="Z145" s="24" t="s">
        <v>23</v>
      </c>
      <c r="AA145" s="23"/>
      <c r="AB145" s="23"/>
      <c r="AC145" s="4">
        <f>AC134+7</f>
        <v>45387</v>
      </c>
      <c r="AD145" s="86"/>
      <c r="FQ145" s="94"/>
      <c r="FR145" s="94"/>
      <c r="FS145" s="94"/>
      <c r="FT145" s="94"/>
      <c r="FU145" s="94"/>
      <c r="FV145" s="94"/>
      <c r="FW145" s="94"/>
      <c r="FX145" s="94"/>
    </row>
    <row r="146" spans="1:180" ht="15" hidden="1" customHeight="1" x14ac:dyDescent="0.2">
      <c r="A146" s="91" t="s">
        <v>10</v>
      </c>
      <c r="B146" s="5" t="s">
        <v>0</v>
      </c>
      <c r="C146" s="1" t="s">
        <v>1</v>
      </c>
      <c r="D146" s="2"/>
      <c r="E146" s="6" t="s">
        <v>2</v>
      </c>
      <c r="F146" s="25" t="s">
        <v>0</v>
      </c>
      <c r="G146" s="1" t="s">
        <v>1</v>
      </c>
      <c r="H146" s="2"/>
      <c r="I146" s="2" t="s">
        <v>2</v>
      </c>
      <c r="J146" s="5" t="s">
        <v>0</v>
      </c>
      <c r="K146" s="1" t="s">
        <v>1</v>
      </c>
      <c r="L146" s="2"/>
      <c r="M146" s="6" t="s">
        <v>2</v>
      </c>
      <c r="N146" s="25" t="s">
        <v>0</v>
      </c>
      <c r="O146" s="1" t="s">
        <v>1</v>
      </c>
      <c r="P146" s="2"/>
      <c r="Q146" s="2" t="s">
        <v>2</v>
      </c>
      <c r="R146" s="25" t="s">
        <v>0</v>
      </c>
      <c r="S146" s="1" t="s">
        <v>1</v>
      </c>
      <c r="T146" s="2"/>
      <c r="U146" s="2" t="s">
        <v>2</v>
      </c>
      <c r="V146" s="5" t="s">
        <v>0</v>
      </c>
      <c r="W146" s="1" t="s">
        <v>1</v>
      </c>
      <c r="X146" s="2"/>
      <c r="Y146" s="6" t="s">
        <v>2</v>
      </c>
      <c r="Z146" s="5" t="s">
        <v>0</v>
      </c>
      <c r="AA146" s="1" t="s">
        <v>1</v>
      </c>
      <c r="AB146" s="2"/>
      <c r="AC146" s="6" t="s">
        <v>2</v>
      </c>
      <c r="AD146" s="91" t="s">
        <v>10</v>
      </c>
      <c r="FQ146" s="94"/>
      <c r="FR146" s="94"/>
      <c r="FS146" s="94"/>
      <c r="FT146" s="94"/>
      <c r="FU146" s="94"/>
      <c r="FV146" s="94"/>
      <c r="FW146" s="94"/>
      <c r="FX146" s="94"/>
    </row>
    <row r="147" spans="1:180" ht="30" hidden="1" customHeight="1" x14ac:dyDescent="0.2">
      <c r="A147" s="91">
        <v>1</v>
      </c>
      <c r="B147" s="5"/>
      <c r="C147" s="1"/>
      <c r="D147" s="2"/>
      <c r="E147" s="7"/>
      <c r="F147" s="25"/>
      <c r="G147" s="1"/>
      <c r="H147" s="2"/>
      <c r="I147" s="30"/>
      <c r="J147" s="5"/>
      <c r="K147" s="1"/>
      <c r="L147" s="2"/>
      <c r="M147" s="7"/>
      <c r="N147" s="25"/>
      <c r="O147" s="1"/>
      <c r="P147" s="2"/>
      <c r="Q147" s="30"/>
      <c r="R147" s="25"/>
      <c r="S147" s="1"/>
      <c r="T147" s="2"/>
      <c r="U147" s="30"/>
      <c r="V147" s="5"/>
      <c r="W147" s="1"/>
      <c r="X147" s="2"/>
      <c r="Y147" s="7"/>
      <c r="Z147" s="5"/>
      <c r="AA147" s="1"/>
      <c r="AB147" s="2"/>
      <c r="AC147" s="93"/>
      <c r="AD147" s="91">
        <v>1</v>
      </c>
      <c r="FQ147" s="94"/>
      <c r="FR147" s="94"/>
      <c r="FS147" s="94"/>
      <c r="FT147" s="94"/>
      <c r="FU147" s="94"/>
      <c r="FV147" s="94"/>
      <c r="FW147" s="94"/>
      <c r="FX147" s="94"/>
    </row>
    <row r="148" spans="1:180" s="15" customFormat="1" ht="30" hidden="1" customHeight="1" x14ac:dyDescent="0.2">
      <c r="A148" s="92">
        <v>2</v>
      </c>
      <c r="B148" s="11"/>
      <c r="C148" s="12"/>
      <c r="D148" s="10"/>
      <c r="E148" s="14"/>
      <c r="F148" s="26"/>
      <c r="G148" s="12"/>
      <c r="H148" s="10"/>
      <c r="I148" s="31"/>
      <c r="J148" s="11"/>
      <c r="K148" s="12"/>
      <c r="L148" s="10"/>
      <c r="M148" s="14"/>
      <c r="N148" s="26"/>
      <c r="O148" s="12"/>
      <c r="P148" s="10"/>
      <c r="Q148" s="10"/>
      <c r="R148" s="26"/>
      <c r="S148" s="12"/>
      <c r="T148" s="10"/>
      <c r="U148" s="31"/>
      <c r="V148" s="11"/>
      <c r="W148" s="12"/>
      <c r="X148" s="10"/>
      <c r="Y148" s="14"/>
      <c r="Z148" s="11"/>
      <c r="AA148" s="12"/>
      <c r="AB148" s="10"/>
      <c r="AC148" s="13"/>
      <c r="AD148" s="92">
        <v>2</v>
      </c>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row>
    <row r="149" spans="1:180" ht="30" hidden="1" customHeight="1" x14ac:dyDescent="0.2">
      <c r="A149" s="91">
        <v>3</v>
      </c>
      <c r="B149" s="5"/>
      <c r="C149" s="1"/>
      <c r="D149" s="2"/>
      <c r="E149" s="7"/>
      <c r="F149" s="25"/>
      <c r="G149" s="1"/>
      <c r="H149" s="2"/>
      <c r="I149" s="2"/>
      <c r="J149" s="5"/>
      <c r="K149" s="1"/>
      <c r="L149" s="2"/>
      <c r="M149" s="7"/>
      <c r="N149" s="25"/>
      <c r="O149" s="1"/>
      <c r="P149" s="2"/>
      <c r="Q149" s="2"/>
      <c r="R149" s="25"/>
      <c r="S149" s="1"/>
      <c r="T149" s="2"/>
      <c r="U149" s="2"/>
      <c r="V149" s="5"/>
      <c r="W149" s="1"/>
      <c r="X149" s="2"/>
      <c r="Y149" s="7"/>
      <c r="Z149" s="5"/>
      <c r="AA149" s="1"/>
      <c r="AB149" s="2"/>
      <c r="AC149" s="6"/>
      <c r="AD149" s="91">
        <v>3</v>
      </c>
      <c r="FQ149" s="94"/>
      <c r="FR149" s="94"/>
      <c r="FS149" s="94"/>
      <c r="FT149" s="94"/>
      <c r="FU149" s="94"/>
      <c r="FV149" s="94"/>
      <c r="FW149" s="94"/>
      <c r="FX149" s="94"/>
    </row>
    <row r="150" spans="1:180" s="15" customFormat="1" ht="30" hidden="1" customHeight="1" x14ac:dyDescent="0.2">
      <c r="A150" s="92">
        <v>4</v>
      </c>
      <c r="B150" s="11"/>
      <c r="C150" s="12"/>
      <c r="D150" s="10"/>
      <c r="E150" s="14"/>
      <c r="F150" s="26"/>
      <c r="G150" s="12"/>
      <c r="H150" s="10"/>
      <c r="I150" s="31"/>
      <c r="J150" s="11"/>
      <c r="K150" s="12"/>
      <c r="L150" s="10"/>
      <c r="M150" s="14"/>
      <c r="N150" s="26"/>
      <c r="O150" s="12"/>
      <c r="P150" s="10"/>
      <c r="Q150" s="31"/>
      <c r="R150" s="26"/>
      <c r="S150" s="12"/>
      <c r="T150" s="10"/>
      <c r="U150" s="31"/>
      <c r="V150" s="11"/>
      <c r="W150" s="12"/>
      <c r="X150" s="10"/>
      <c r="Y150" s="14"/>
      <c r="Z150" s="11"/>
      <c r="AA150" s="12"/>
      <c r="AB150" s="10"/>
      <c r="AC150" s="13"/>
      <c r="AD150" s="92">
        <v>4</v>
      </c>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row>
    <row r="151" spans="1:180" ht="30" hidden="1" customHeight="1" x14ac:dyDescent="0.2">
      <c r="A151" s="91">
        <v>5</v>
      </c>
      <c r="B151" s="5"/>
      <c r="C151" s="1"/>
      <c r="D151" s="2"/>
      <c r="E151" s="7"/>
      <c r="F151" s="25"/>
      <c r="G151" s="1"/>
      <c r="H151" s="2"/>
      <c r="I151" s="2"/>
      <c r="J151" s="5"/>
      <c r="K151" s="1"/>
      <c r="L151" s="2"/>
      <c r="M151" s="7"/>
      <c r="N151" s="25"/>
      <c r="O151" s="1"/>
      <c r="P151" s="2"/>
      <c r="Q151" s="30"/>
      <c r="R151" s="25"/>
      <c r="S151" s="1"/>
      <c r="T151" s="2"/>
      <c r="U151" s="2"/>
      <c r="V151" s="5"/>
      <c r="W151" s="1"/>
      <c r="X151" s="2"/>
      <c r="Y151" s="7"/>
      <c r="Z151" s="5"/>
      <c r="AA151" s="1"/>
      <c r="AB151" s="2"/>
      <c r="AC151" s="6"/>
      <c r="AD151" s="91">
        <v>5</v>
      </c>
      <c r="FQ151" s="94"/>
      <c r="FR151" s="94"/>
      <c r="FS151" s="94"/>
      <c r="FT151" s="94"/>
      <c r="FU151" s="94"/>
      <c r="FV151" s="94"/>
      <c r="FW151" s="94"/>
      <c r="FX151" s="94"/>
    </row>
    <row r="152" spans="1:180" s="15" customFormat="1" ht="30" hidden="1" customHeight="1" x14ac:dyDescent="0.2">
      <c r="A152" s="92">
        <v>6</v>
      </c>
      <c r="B152" s="11"/>
      <c r="C152" s="12"/>
      <c r="D152" s="10"/>
      <c r="E152" s="13"/>
      <c r="F152" s="26"/>
      <c r="G152" s="12"/>
      <c r="H152" s="10"/>
      <c r="I152" s="10"/>
      <c r="J152" s="11"/>
      <c r="K152" s="12"/>
      <c r="L152" s="10"/>
      <c r="M152" s="13"/>
      <c r="N152" s="26"/>
      <c r="O152" s="12"/>
      <c r="P152" s="10"/>
      <c r="Q152" s="10"/>
      <c r="R152" s="26"/>
      <c r="S152" s="12"/>
      <c r="T152" s="10"/>
      <c r="U152" s="10"/>
      <c r="V152" s="11"/>
      <c r="W152" s="12"/>
      <c r="X152" s="10"/>
      <c r="Y152" s="13"/>
      <c r="Z152" s="11"/>
      <c r="AA152" s="12"/>
      <c r="AB152" s="10"/>
      <c r="AC152" s="13"/>
      <c r="AD152" s="92">
        <v>6</v>
      </c>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row>
    <row r="153" spans="1:180" ht="30" hidden="1" customHeight="1" thickBot="1" x14ac:dyDescent="0.25">
      <c r="A153" s="91" t="s">
        <v>8</v>
      </c>
      <c r="B153" s="35"/>
      <c r="C153" s="36"/>
      <c r="D153" s="41"/>
      <c r="E153" s="37"/>
      <c r="F153" s="38"/>
      <c r="G153" s="36"/>
      <c r="H153" s="41"/>
      <c r="I153" s="39"/>
      <c r="J153" s="35"/>
      <c r="K153" s="36"/>
      <c r="L153" s="41"/>
      <c r="M153" s="37"/>
      <c r="N153" s="38"/>
      <c r="O153" s="36"/>
      <c r="P153" s="41"/>
      <c r="Q153" s="39"/>
      <c r="R153" s="38"/>
      <c r="S153" s="36"/>
      <c r="T153" s="41"/>
      <c r="U153" s="39"/>
      <c r="V153" s="35"/>
      <c r="W153" s="36"/>
      <c r="X153" s="41"/>
      <c r="Y153" s="37"/>
      <c r="Z153" s="35"/>
      <c r="AA153" s="36"/>
      <c r="AB153" s="41"/>
      <c r="AC153" s="40"/>
      <c r="AD153" s="91" t="s">
        <v>8</v>
      </c>
      <c r="FQ153" s="94"/>
      <c r="FR153" s="94"/>
      <c r="FS153" s="94"/>
      <c r="FT153" s="94"/>
      <c r="FU153" s="94"/>
      <c r="FV153" s="94"/>
      <c r="FW153" s="94"/>
      <c r="FX153" s="94"/>
    </row>
    <row r="154" spans="1:180" ht="13.5" hidden="1" customHeight="1" thickTop="1" thickBot="1" x14ac:dyDescent="0.25">
      <c r="A154" s="87" t="s">
        <v>9</v>
      </c>
      <c r="B154" s="42">
        <f>SUM(B147:B153)</f>
        <v>0</v>
      </c>
      <c r="C154" s="43">
        <f>SUM(C147:C153)</f>
        <v>0</v>
      </c>
      <c r="D154" s="51"/>
      <c r="E154" s="44"/>
      <c r="F154" s="52">
        <f>SUM(F147:F153)</f>
        <v>0</v>
      </c>
      <c r="G154" s="43">
        <f>SUM(G147:G153)</f>
        <v>0</v>
      </c>
      <c r="H154" s="51"/>
      <c r="I154" s="51"/>
      <c r="J154" s="42">
        <f>SUM(J147:J153)</f>
        <v>0</v>
      </c>
      <c r="K154" s="43">
        <f>SUM(K147:K153)</f>
        <v>0</v>
      </c>
      <c r="L154" s="51"/>
      <c r="M154" s="44"/>
      <c r="N154" s="52">
        <f>SUM(N147:N153)</f>
        <v>0</v>
      </c>
      <c r="O154" s="43">
        <f>SUM(O147:O153)</f>
        <v>0</v>
      </c>
      <c r="P154" s="51"/>
      <c r="Q154" s="51"/>
      <c r="R154" s="52">
        <f>SUM(R147:R153)</f>
        <v>0</v>
      </c>
      <c r="S154" s="43">
        <f>SUM(S147:S153)</f>
        <v>0</v>
      </c>
      <c r="T154" s="51"/>
      <c r="U154" s="51"/>
      <c r="V154" s="42">
        <f>SUM(V147:V153)</f>
        <v>0</v>
      </c>
      <c r="W154" s="43">
        <f>SUM(W147:W153)</f>
        <v>0</v>
      </c>
      <c r="X154" s="51"/>
      <c r="Y154" s="44"/>
      <c r="Z154" s="42">
        <f>SUM(Z147:Z153)</f>
        <v>0</v>
      </c>
      <c r="AA154" s="43">
        <f>SUM(AA147:AA153)</f>
        <v>0</v>
      </c>
      <c r="AB154" s="51"/>
      <c r="AC154" s="44"/>
      <c r="AD154" s="87" t="s">
        <v>9</v>
      </c>
      <c r="FQ154" s="94"/>
      <c r="FR154" s="94"/>
      <c r="FS154" s="94"/>
      <c r="FT154" s="94"/>
      <c r="FU154" s="94"/>
      <c r="FV154" s="94"/>
      <c r="FW154" s="94"/>
      <c r="FX154" s="94"/>
    </row>
    <row r="155" spans="1:180" ht="15" hidden="1" customHeight="1" thickTop="1" x14ac:dyDescent="0.2">
      <c r="A155" s="85" t="s">
        <v>42</v>
      </c>
      <c r="B155" s="16"/>
      <c r="C155" s="17"/>
      <c r="D155" s="17"/>
      <c r="E155" s="45" t="s">
        <v>3</v>
      </c>
      <c r="F155" s="46"/>
      <c r="G155" s="46"/>
      <c r="H155" s="46"/>
      <c r="I155" s="47" t="s">
        <v>4</v>
      </c>
      <c r="J155" s="16"/>
      <c r="K155" s="17"/>
      <c r="L155" s="17"/>
      <c r="M155" s="45" t="s">
        <v>5</v>
      </c>
      <c r="N155" s="49"/>
      <c r="O155" s="49"/>
      <c r="P155" s="49"/>
      <c r="Q155" s="50" t="s">
        <v>6</v>
      </c>
      <c r="R155" s="46"/>
      <c r="S155" s="46"/>
      <c r="T155" s="46"/>
      <c r="U155" s="47" t="s">
        <v>4</v>
      </c>
      <c r="V155" s="16"/>
      <c r="W155" s="17"/>
      <c r="X155" s="17"/>
      <c r="Y155" s="45" t="s">
        <v>5</v>
      </c>
      <c r="Z155" s="48"/>
      <c r="AA155"/>
      <c r="AB155"/>
      <c r="AC155" s="28" t="s">
        <v>7</v>
      </c>
      <c r="AD155" s="86"/>
      <c r="FQ155" s="94"/>
      <c r="FR155" s="94"/>
      <c r="FS155" s="94"/>
      <c r="FT155" s="94"/>
      <c r="FU155" s="94"/>
      <c r="FV155" s="94"/>
      <c r="FW155" s="94"/>
      <c r="FX155" s="94"/>
    </row>
    <row r="156" spans="1:180" ht="14.25" hidden="1" customHeight="1" x14ac:dyDescent="0.2">
      <c r="A156" s="86"/>
      <c r="B156" s="21" t="s">
        <v>23</v>
      </c>
      <c r="C156" s="22"/>
      <c r="D156" s="22"/>
      <c r="E156" s="4" t="e">
        <f>E145+7</f>
        <v>#VALUE!</v>
      </c>
      <c r="F156" s="23" t="s">
        <v>24</v>
      </c>
      <c r="G156" s="23"/>
      <c r="H156" s="23"/>
      <c r="I156" s="4" t="e">
        <f>I145+7</f>
        <v>#VALUE!</v>
      </c>
      <c r="J156" s="24" t="s">
        <v>23</v>
      </c>
      <c r="K156" s="23"/>
      <c r="L156" s="23"/>
      <c r="M156" s="4" t="e">
        <f>M145+7</f>
        <v>#VALUE!</v>
      </c>
      <c r="N156" s="23" t="s">
        <v>25</v>
      </c>
      <c r="O156" s="23"/>
      <c r="P156" s="23"/>
      <c r="Q156" s="4" t="e">
        <f>Q145+7</f>
        <v>#VALUE!</v>
      </c>
      <c r="R156" s="23" t="s">
        <v>24</v>
      </c>
      <c r="S156" s="23"/>
      <c r="T156" s="23"/>
      <c r="U156" s="4" t="e">
        <f>U145+7</f>
        <v>#VALUE!</v>
      </c>
      <c r="V156" s="24" t="s">
        <v>23</v>
      </c>
      <c r="W156" s="23"/>
      <c r="X156" s="23"/>
      <c r="Y156" s="4" t="e">
        <f>Y145+7</f>
        <v>#VALUE!</v>
      </c>
      <c r="Z156" s="24" t="s">
        <v>23</v>
      </c>
      <c r="AA156" s="23"/>
      <c r="AB156" s="23"/>
      <c r="AC156" s="4">
        <f>AC145+7</f>
        <v>45394</v>
      </c>
      <c r="AD156" s="86"/>
      <c r="FQ156" s="94"/>
      <c r="FR156" s="94"/>
      <c r="FS156" s="94"/>
      <c r="FT156" s="94"/>
      <c r="FU156" s="94"/>
      <c r="FV156" s="94"/>
      <c r="FW156" s="94"/>
      <c r="FX156" s="94"/>
    </row>
    <row r="157" spans="1:180" ht="15" hidden="1" customHeight="1" x14ac:dyDescent="0.2">
      <c r="A157" s="91" t="s">
        <v>10</v>
      </c>
      <c r="B157" s="5" t="s">
        <v>0</v>
      </c>
      <c r="C157" s="1" t="s">
        <v>1</v>
      </c>
      <c r="D157" s="2"/>
      <c r="E157" s="6" t="s">
        <v>2</v>
      </c>
      <c r="F157" s="25" t="s">
        <v>0</v>
      </c>
      <c r="G157" s="1" t="s">
        <v>1</v>
      </c>
      <c r="H157" s="2"/>
      <c r="I157" s="2" t="s">
        <v>2</v>
      </c>
      <c r="J157" s="5" t="s">
        <v>0</v>
      </c>
      <c r="K157" s="1" t="s">
        <v>1</v>
      </c>
      <c r="L157" s="2"/>
      <c r="M157" s="6" t="s">
        <v>2</v>
      </c>
      <c r="N157" s="25" t="s">
        <v>0</v>
      </c>
      <c r="O157" s="1" t="s">
        <v>1</v>
      </c>
      <c r="P157" s="2"/>
      <c r="Q157" s="2" t="s">
        <v>2</v>
      </c>
      <c r="R157" s="25" t="s">
        <v>0</v>
      </c>
      <c r="S157" s="1" t="s">
        <v>1</v>
      </c>
      <c r="T157" s="2"/>
      <c r="U157" s="2" t="s">
        <v>2</v>
      </c>
      <c r="V157" s="5" t="s">
        <v>0</v>
      </c>
      <c r="W157" s="1" t="s">
        <v>1</v>
      </c>
      <c r="X157" s="2"/>
      <c r="Y157" s="6" t="s">
        <v>2</v>
      </c>
      <c r="Z157" s="5" t="s">
        <v>0</v>
      </c>
      <c r="AA157" s="1" t="s">
        <v>1</v>
      </c>
      <c r="AB157" s="2"/>
      <c r="AC157" s="6" t="s">
        <v>2</v>
      </c>
      <c r="AD157" s="91" t="s">
        <v>10</v>
      </c>
      <c r="FQ157" s="94"/>
      <c r="FR157" s="94"/>
      <c r="FS157" s="94"/>
      <c r="FT157" s="94"/>
      <c r="FU157" s="94"/>
      <c r="FV157" s="94"/>
      <c r="FW157" s="94"/>
      <c r="FX157" s="94"/>
    </row>
    <row r="158" spans="1:180" ht="30" hidden="1" customHeight="1" x14ac:dyDescent="0.2">
      <c r="A158" s="91">
        <v>1</v>
      </c>
      <c r="B158" s="5"/>
      <c r="C158" s="1"/>
      <c r="D158" s="2"/>
      <c r="E158" s="7"/>
      <c r="F158" s="25"/>
      <c r="G158" s="1"/>
      <c r="H158" s="2"/>
      <c r="I158" s="30"/>
      <c r="J158" s="5"/>
      <c r="K158" s="1"/>
      <c r="L158" s="2"/>
      <c r="M158" s="7"/>
      <c r="N158" s="25"/>
      <c r="O158" s="1"/>
      <c r="P158" s="2"/>
      <c r="Q158" s="30"/>
      <c r="R158" s="25"/>
      <c r="S158" s="1"/>
      <c r="T158" s="2"/>
      <c r="U158" s="30"/>
      <c r="V158" s="5"/>
      <c r="W158" s="1"/>
      <c r="X158" s="2"/>
      <c r="Y158" s="7"/>
      <c r="Z158" s="5"/>
      <c r="AA158" s="1"/>
      <c r="AB158" s="2"/>
      <c r="AC158" s="6"/>
      <c r="AD158" s="91">
        <v>1</v>
      </c>
      <c r="FQ158" s="94"/>
      <c r="FR158" s="94"/>
      <c r="FS158" s="94"/>
      <c r="FT158" s="94"/>
      <c r="FU158" s="94"/>
      <c r="FV158" s="94"/>
      <c r="FW158" s="94"/>
      <c r="FX158" s="94"/>
    </row>
    <row r="159" spans="1:180" s="15" customFormat="1" ht="30" hidden="1" customHeight="1" x14ac:dyDescent="0.2">
      <c r="A159" s="92">
        <v>2</v>
      </c>
      <c r="B159" s="11"/>
      <c r="C159" s="12"/>
      <c r="D159" s="10"/>
      <c r="E159" s="14"/>
      <c r="F159" s="26"/>
      <c r="G159" s="12"/>
      <c r="H159" s="10"/>
      <c r="I159" s="31"/>
      <c r="J159" s="11"/>
      <c r="K159" s="12"/>
      <c r="L159" s="10"/>
      <c r="M159" s="14"/>
      <c r="N159" s="26"/>
      <c r="O159" s="12"/>
      <c r="P159" s="10"/>
      <c r="Q159" s="10"/>
      <c r="R159" s="26"/>
      <c r="S159" s="12"/>
      <c r="T159" s="10"/>
      <c r="U159" s="31"/>
      <c r="V159" s="11"/>
      <c r="W159" s="12"/>
      <c r="X159" s="10"/>
      <c r="Y159" s="14"/>
      <c r="Z159" s="11"/>
      <c r="AA159" s="12"/>
      <c r="AB159" s="10"/>
      <c r="AC159" s="13"/>
      <c r="AD159" s="92">
        <v>2</v>
      </c>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row>
    <row r="160" spans="1:180" ht="30" hidden="1" customHeight="1" x14ac:dyDescent="0.2">
      <c r="A160" s="91">
        <v>3</v>
      </c>
      <c r="B160" s="5"/>
      <c r="C160" s="1"/>
      <c r="D160" s="2"/>
      <c r="E160" s="7"/>
      <c r="F160" s="25"/>
      <c r="G160" s="1"/>
      <c r="H160" s="2"/>
      <c r="I160" s="2"/>
      <c r="J160" s="5"/>
      <c r="K160" s="1"/>
      <c r="L160" s="2"/>
      <c r="M160" s="6"/>
      <c r="N160" s="25"/>
      <c r="O160" s="1"/>
      <c r="P160" s="2"/>
      <c r="Q160" s="2"/>
      <c r="R160" s="25"/>
      <c r="S160" s="1"/>
      <c r="T160" s="2"/>
      <c r="U160" s="2"/>
      <c r="V160" s="5"/>
      <c r="W160" s="1"/>
      <c r="X160" s="2"/>
      <c r="Y160" s="6"/>
      <c r="Z160" s="5"/>
      <c r="AA160" s="1"/>
      <c r="AB160" s="2"/>
      <c r="AC160" s="6"/>
      <c r="AD160" s="91">
        <v>3</v>
      </c>
      <c r="FQ160" s="94"/>
      <c r="FR160" s="94"/>
      <c r="FS160" s="94"/>
      <c r="FT160" s="94"/>
      <c r="FU160" s="94"/>
      <c r="FV160" s="94"/>
      <c r="FW160" s="94"/>
      <c r="FX160" s="94"/>
    </row>
    <row r="161" spans="1:180" s="15" customFormat="1" ht="30" hidden="1" customHeight="1" x14ac:dyDescent="0.2">
      <c r="A161" s="92">
        <v>4</v>
      </c>
      <c r="B161" s="11"/>
      <c r="C161" s="12"/>
      <c r="D161" s="10"/>
      <c r="E161" s="14"/>
      <c r="F161" s="26"/>
      <c r="G161" s="12"/>
      <c r="H161" s="10"/>
      <c r="I161" s="31"/>
      <c r="J161" s="11"/>
      <c r="K161" s="12"/>
      <c r="L161" s="10"/>
      <c r="M161" s="14"/>
      <c r="N161" s="26"/>
      <c r="O161" s="12"/>
      <c r="P161" s="10"/>
      <c r="Q161" s="31"/>
      <c r="R161" s="26"/>
      <c r="S161" s="12"/>
      <c r="T161" s="10"/>
      <c r="U161" s="31"/>
      <c r="V161" s="11"/>
      <c r="W161" s="12"/>
      <c r="X161" s="10"/>
      <c r="Y161" s="14"/>
      <c r="Z161" s="11"/>
      <c r="AA161" s="12"/>
      <c r="AB161" s="10"/>
      <c r="AC161" s="13"/>
      <c r="AD161" s="92">
        <v>4</v>
      </c>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row>
    <row r="162" spans="1:180" ht="30" hidden="1" customHeight="1" x14ac:dyDescent="0.2">
      <c r="A162" s="91">
        <v>5</v>
      </c>
      <c r="B162" s="5"/>
      <c r="C162" s="1"/>
      <c r="D162" s="2"/>
      <c r="E162" s="7"/>
      <c r="F162" s="25"/>
      <c r="G162" s="1"/>
      <c r="H162" s="2"/>
      <c r="I162" s="2"/>
      <c r="J162" s="5"/>
      <c r="K162" s="1"/>
      <c r="L162" s="2"/>
      <c r="M162" s="7"/>
      <c r="N162" s="25"/>
      <c r="O162" s="1"/>
      <c r="P162" s="2"/>
      <c r="Q162" s="30"/>
      <c r="R162" s="25"/>
      <c r="S162" s="1"/>
      <c r="T162" s="2"/>
      <c r="U162" s="2"/>
      <c r="V162" s="5"/>
      <c r="W162" s="1"/>
      <c r="X162" s="2"/>
      <c r="Y162" s="7"/>
      <c r="Z162" s="5"/>
      <c r="AA162" s="1"/>
      <c r="AB162" s="2"/>
      <c r="AC162" s="6"/>
      <c r="AD162" s="91">
        <v>5</v>
      </c>
      <c r="FQ162" s="94"/>
      <c r="FR162" s="94"/>
      <c r="FS162" s="94"/>
      <c r="FT162" s="94"/>
      <c r="FU162" s="94"/>
      <c r="FV162" s="94"/>
      <c r="FW162" s="94"/>
      <c r="FX162" s="94"/>
    </row>
    <row r="163" spans="1:180" s="15" customFormat="1" ht="30" hidden="1" customHeight="1" x14ac:dyDescent="0.2">
      <c r="A163" s="92">
        <v>6</v>
      </c>
      <c r="B163" s="11"/>
      <c r="C163" s="12"/>
      <c r="D163" s="10"/>
      <c r="E163" s="13"/>
      <c r="F163" s="26"/>
      <c r="G163" s="12"/>
      <c r="H163" s="10"/>
      <c r="I163" s="10"/>
      <c r="J163" s="11"/>
      <c r="K163" s="12"/>
      <c r="L163" s="10"/>
      <c r="M163" s="13"/>
      <c r="N163" s="26"/>
      <c r="O163" s="12"/>
      <c r="P163" s="10"/>
      <c r="Q163" s="10"/>
      <c r="R163" s="26"/>
      <c r="S163" s="12"/>
      <c r="T163" s="10"/>
      <c r="U163" s="10"/>
      <c r="V163" s="11"/>
      <c r="W163" s="12"/>
      <c r="X163" s="10"/>
      <c r="Y163" s="13"/>
      <c r="Z163" s="11"/>
      <c r="AA163" s="12"/>
      <c r="AB163" s="10"/>
      <c r="AC163" s="13"/>
      <c r="AD163" s="92">
        <v>6</v>
      </c>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row>
    <row r="164" spans="1:180" ht="30" hidden="1" customHeight="1" thickBot="1" x14ac:dyDescent="0.25">
      <c r="A164" s="91" t="s">
        <v>8</v>
      </c>
      <c r="B164" s="35"/>
      <c r="C164" s="36"/>
      <c r="D164" s="41"/>
      <c r="E164" s="37"/>
      <c r="F164" s="38"/>
      <c r="G164" s="36"/>
      <c r="H164" s="41"/>
      <c r="I164" s="39"/>
      <c r="J164" s="35"/>
      <c r="K164" s="36"/>
      <c r="L164" s="41"/>
      <c r="M164" s="37"/>
      <c r="N164" s="38"/>
      <c r="O164" s="36"/>
      <c r="P164" s="41"/>
      <c r="Q164" s="39"/>
      <c r="R164" s="38"/>
      <c r="S164" s="36"/>
      <c r="T164" s="41"/>
      <c r="U164" s="39"/>
      <c r="V164" s="35"/>
      <c r="W164" s="36"/>
      <c r="X164" s="41"/>
      <c r="Y164" s="37"/>
      <c r="Z164" s="35"/>
      <c r="AA164" s="36"/>
      <c r="AB164" s="41"/>
      <c r="AC164" s="40"/>
      <c r="AD164" s="91" t="s">
        <v>8</v>
      </c>
      <c r="FQ164" s="94"/>
      <c r="FR164" s="94"/>
      <c r="FS164" s="94"/>
      <c r="FT164" s="94"/>
      <c r="FU164" s="94"/>
      <c r="FV164" s="94"/>
      <c r="FW164" s="94"/>
      <c r="FX164" s="94"/>
    </row>
    <row r="165" spans="1:180" ht="13.5" hidden="1" customHeight="1" thickTop="1" thickBot="1" x14ac:dyDescent="0.25">
      <c r="A165" s="87" t="s">
        <v>9</v>
      </c>
      <c r="B165" s="42">
        <f>SUM(B158:B164)</f>
        <v>0</v>
      </c>
      <c r="C165" s="43">
        <f>SUM(C158:C164)</f>
        <v>0</v>
      </c>
      <c r="D165" s="51"/>
      <c r="E165" s="44"/>
      <c r="F165" s="52">
        <f>SUM(F158:F164)</f>
        <v>0</v>
      </c>
      <c r="G165" s="43">
        <f>SUM(G158:G164)</f>
        <v>0</v>
      </c>
      <c r="H165" s="51"/>
      <c r="I165" s="51"/>
      <c r="J165" s="42">
        <f>SUM(J158:J164)</f>
        <v>0</v>
      </c>
      <c r="K165" s="43">
        <f>SUM(K158:K164)</f>
        <v>0</v>
      </c>
      <c r="L165" s="51"/>
      <c r="M165" s="44"/>
      <c r="N165" s="52">
        <f>SUM(N158:N164)</f>
        <v>0</v>
      </c>
      <c r="O165" s="43">
        <f>SUM(O158:O164)</f>
        <v>0</v>
      </c>
      <c r="P165" s="51"/>
      <c r="Q165" s="51"/>
      <c r="R165" s="52">
        <f>SUM(R158:R164)</f>
        <v>0</v>
      </c>
      <c r="S165" s="43">
        <f>SUM(S158:S164)</f>
        <v>0</v>
      </c>
      <c r="T165" s="51"/>
      <c r="U165" s="51"/>
      <c r="V165" s="42">
        <f>SUM(V158:V164)</f>
        <v>0</v>
      </c>
      <c r="W165" s="43">
        <f>SUM(W158:W164)</f>
        <v>0</v>
      </c>
      <c r="X165" s="51"/>
      <c r="Y165" s="44"/>
      <c r="Z165" s="42">
        <f>SUM(Z158:Z164)</f>
        <v>0</v>
      </c>
      <c r="AA165" s="43">
        <f>SUM(AA158:AA164)</f>
        <v>0</v>
      </c>
      <c r="AB165" s="51"/>
      <c r="AC165" s="44"/>
      <c r="AD165" s="87" t="s">
        <v>9</v>
      </c>
      <c r="FQ165" s="94"/>
      <c r="FR165" s="94"/>
      <c r="FS165" s="94"/>
      <c r="FT165" s="94"/>
      <c r="FU165" s="94"/>
      <c r="FV165" s="94"/>
      <c r="FW165" s="94"/>
      <c r="FX165" s="94"/>
    </row>
    <row r="166" spans="1:180" ht="15.75" customHeight="1" thickTop="1" x14ac:dyDescent="0.2">
      <c r="W166"/>
      <c r="X166"/>
      <c r="Y166"/>
      <c r="Z166"/>
      <c r="AA166"/>
      <c r="AB166"/>
      <c r="AC166"/>
      <c r="AD166"/>
      <c r="FQ166" s="94"/>
      <c r="FR166" s="94"/>
      <c r="FS166" s="94"/>
      <c r="FT166" s="94"/>
      <c r="FU166" s="94"/>
      <c r="FV166" s="94"/>
      <c r="FW166" s="94"/>
      <c r="FX166" s="94"/>
    </row>
    <row r="167" spans="1:180" ht="13.8" thickBot="1" x14ac:dyDescent="0.25">
      <c r="A167" t="s">
        <v>22</v>
      </c>
      <c r="W167"/>
      <c r="X167"/>
      <c r="Y167"/>
      <c r="Z167"/>
      <c r="AA167"/>
      <c r="AB167"/>
      <c r="AC167"/>
      <c r="AD167"/>
      <c r="FQ167" s="94"/>
      <c r="FR167" s="94"/>
      <c r="FS167" s="94"/>
      <c r="FT167" s="94"/>
      <c r="FU167" s="94"/>
      <c r="FV167" s="94"/>
      <c r="FW167" s="94"/>
      <c r="FX167" s="94"/>
    </row>
    <row r="168" spans="1:180" ht="15" customHeight="1" thickTop="1" thickBot="1" x14ac:dyDescent="0.25">
      <c r="B168" s="111" t="str">
        <f>B1</f>
        <v>山梨　太郎</v>
      </c>
      <c r="C168" s="112"/>
      <c r="D168" s="113"/>
      <c r="E168" s="113" t="str">
        <f>E122</f>
        <v>月曜日</v>
      </c>
      <c r="F168" s="114" t="str">
        <f>F1</f>
        <v>甲州　花子</v>
      </c>
      <c r="G168" s="115"/>
      <c r="H168" s="116"/>
      <c r="I168" s="116" t="str">
        <f>I122</f>
        <v>月曜日</v>
      </c>
      <c r="J168" s="337" t="str">
        <f>J1</f>
        <v>笛吹　次郎</v>
      </c>
      <c r="K168" s="338"/>
      <c r="L168" s="339"/>
      <c r="M168" s="339" t="str">
        <f>M122</f>
        <v>火曜日</v>
      </c>
      <c r="N168" s="117" t="str">
        <f>N1</f>
        <v>吉田　三郎</v>
      </c>
      <c r="O168" s="118"/>
      <c r="P168" s="117"/>
      <c r="Q168" s="118" t="str">
        <f>Q122</f>
        <v>火曜日</v>
      </c>
      <c r="R168" s="347" t="str">
        <f>R1</f>
        <v>富士　さくら</v>
      </c>
      <c r="S168" s="348"/>
      <c r="T168" s="349"/>
      <c r="U168" s="349" t="str">
        <f>U122</f>
        <v>水曜日</v>
      </c>
      <c r="V168" s="350" t="str">
        <f>V1</f>
        <v>大月　四郎</v>
      </c>
      <c r="W168" s="351"/>
      <c r="X168" s="352"/>
      <c r="Y168" s="351" t="str">
        <f>Y122</f>
        <v>木曜日</v>
      </c>
      <c r="Z168"/>
      <c r="AA168" s="189" t="s">
        <v>113</v>
      </c>
      <c r="AB168"/>
      <c r="AC168"/>
      <c r="AD168"/>
      <c r="FQ168" s="94"/>
      <c r="FR168" s="94"/>
      <c r="FS168" s="94"/>
      <c r="FT168" s="94"/>
      <c r="FU168" s="94"/>
      <c r="FV168" s="94"/>
      <c r="FW168" s="94"/>
      <c r="FX168" s="94"/>
    </row>
    <row r="169" spans="1:180" ht="13.8" thickTop="1" x14ac:dyDescent="0.2">
      <c r="B169" s="109" t="s">
        <v>0</v>
      </c>
      <c r="C169" s="110" t="s">
        <v>1</v>
      </c>
      <c r="E169" s="193">
        <f>COUNTIF(D$3:D$165,"○")</f>
        <v>8</v>
      </c>
      <c r="F169" s="109" t="s">
        <v>0</v>
      </c>
      <c r="G169" s="110" t="s">
        <v>1</v>
      </c>
      <c r="I169" s="193">
        <f>COUNTIF(H$3:H$165,"○")</f>
        <v>8</v>
      </c>
      <c r="J169" s="109" t="s">
        <v>0</v>
      </c>
      <c r="K169" s="110" t="s">
        <v>1</v>
      </c>
      <c r="M169" s="193">
        <f>COUNTIF(L$3:L$165,"○")</f>
        <v>8</v>
      </c>
      <c r="N169" s="109" t="s">
        <v>0</v>
      </c>
      <c r="O169" s="110" t="s">
        <v>1</v>
      </c>
      <c r="P169" s="48"/>
      <c r="Q169" s="194">
        <f>COUNTIF(P$3:P$165,"○")</f>
        <v>8</v>
      </c>
      <c r="R169" s="109" t="s">
        <v>0</v>
      </c>
      <c r="S169" s="110" t="s">
        <v>1</v>
      </c>
      <c r="U169" s="193">
        <f>COUNTIF(T$3:T$165,"○")</f>
        <v>8</v>
      </c>
      <c r="V169" s="109" t="s">
        <v>0</v>
      </c>
      <c r="W169" s="110" t="s">
        <v>1</v>
      </c>
      <c r="X169"/>
      <c r="Y169" s="194">
        <f>COUNTIF(X$3:X$165,"○")</f>
        <v>8</v>
      </c>
      <c r="Z169"/>
      <c r="AA169" s="190" t="s">
        <v>59</v>
      </c>
      <c r="AB169"/>
      <c r="AC169"/>
      <c r="AD169"/>
      <c r="FQ169" s="94"/>
      <c r="FR169" s="94"/>
      <c r="FS169" s="94"/>
      <c r="FT169" s="94"/>
      <c r="FU169" s="94"/>
      <c r="FV169" s="94"/>
      <c r="FW169" s="94"/>
      <c r="FX169" s="94"/>
    </row>
    <row r="170" spans="1:180" ht="13.8" thickBot="1" x14ac:dyDescent="0.25">
      <c r="A170" t="s">
        <v>12</v>
      </c>
      <c r="B170" s="72">
        <f>+B11+B22+B33+B44+B55+B66+B77+B88+B99+B110+B121+B132</f>
        <v>0</v>
      </c>
      <c r="C170" s="74">
        <f>+C11+C22+C33+C44+C55+C66+C77+C88+C99+C110+C121+C132</f>
        <v>0</v>
      </c>
      <c r="D170" s="107" t="s">
        <v>50</v>
      </c>
      <c r="E170" s="108">
        <f>+'１学期（校内指導教員）'!E191+'２学期（校内指導教員）'!E204+'３学期（校内指導教員）'!E169</f>
        <v>35</v>
      </c>
      <c r="F170" s="72">
        <f>+F11+F22+F33+F44+F55+F66+F77+F88+F99+F110+F121+F132</f>
        <v>0</v>
      </c>
      <c r="G170" s="74">
        <f>+G11+G22+G33+G44+G55+G66+G77+G88+G99+G110+G121+G132</f>
        <v>0</v>
      </c>
      <c r="H170" s="107" t="s">
        <v>50</v>
      </c>
      <c r="I170" s="108">
        <f>+'１学期（校内指導教員）'!I191+'２学期（校内指導教員）'!I204+'３学期（校内指導教員）'!I169</f>
        <v>36</v>
      </c>
      <c r="J170" s="72">
        <f>+J11+J22+J33+J44+J55+J66+J77+J88+J99+J110+J121+J132</f>
        <v>0</v>
      </c>
      <c r="K170" s="74">
        <f>+K11+K22+K33+K44+K55+K66+K77+K88+K99+K110+K121+K132</f>
        <v>0</v>
      </c>
      <c r="L170" s="107" t="s">
        <v>50</v>
      </c>
      <c r="M170" s="108">
        <f>+'１学期（校内指導教員）'!M191+'２学期（校内指導教員）'!M204+'３学期（校内指導教員）'!M169</f>
        <v>38</v>
      </c>
      <c r="N170" s="72">
        <f>+N11+N22+N33+N44+N55+N66+N77+N88+N99+N110+N121+N132</f>
        <v>0</v>
      </c>
      <c r="O170" s="74">
        <f>+O11+O22+O33+O44+O55+O66+O77+O88+O99+O110+O121+O132</f>
        <v>0</v>
      </c>
      <c r="P170" s="119" t="s">
        <v>50</v>
      </c>
      <c r="Q170" s="120">
        <f>+'１学期（校内指導教員）'!Q191+'２学期（校内指導教員）'!Q204+'３学期（校内指導教員）'!Q169</f>
        <v>38</v>
      </c>
      <c r="R170" s="72">
        <f>+R11+R22+R33+R44+R55+R66+R77+R88+R99+R110+R121+R132</f>
        <v>0</v>
      </c>
      <c r="S170" s="74">
        <f>+S11+S22+S33+S44+S55+S66+S77+S88+S99+S110+S121+S132</f>
        <v>0</v>
      </c>
      <c r="T170" s="107" t="s">
        <v>50</v>
      </c>
      <c r="U170" s="108">
        <f>+'１学期（校内指導教員）'!U191+'２学期（校内指導教員）'!U204+'３学期（校内指導教員）'!U169</f>
        <v>37</v>
      </c>
      <c r="V170" s="72">
        <f>+V11+V22+V33+V44+V55+V66+V77+V88+V99+V110+V121+V132</f>
        <v>0</v>
      </c>
      <c r="W170" s="74">
        <f>+W11+W22+W33+W44+W55+W66+W77+W88+W99+W110+W121+W132</f>
        <v>0</v>
      </c>
      <c r="X170" s="107" t="s">
        <v>50</v>
      </c>
      <c r="Y170" s="120">
        <f>+'１学期（校内指導教員）'!Y191+'２学期（校内指導教員）'!Y204+'３学期（校内指導教員）'!Y169</f>
        <v>37</v>
      </c>
      <c r="Z170"/>
      <c r="AA170" s="190" t="s">
        <v>61</v>
      </c>
      <c r="AB170"/>
      <c r="AC170"/>
      <c r="AD170"/>
      <c r="FQ170" s="94"/>
      <c r="FR170" s="94"/>
      <c r="FS170" s="94"/>
      <c r="FT170" s="94"/>
      <c r="FU170" s="94"/>
      <c r="FV170" s="94"/>
      <c r="FW170" s="94"/>
      <c r="FX170" s="94"/>
    </row>
    <row r="171" spans="1:180" ht="14.4" thickTop="1" thickBot="1" x14ac:dyDescent="0.25">
      <c r="B171" s="474">
        <f>SUM(B170,C170)</f>
        <v>0</v>
      </c>
      <c r="C171" s="475"/>
      <c r="D171" s="89"/>
      <c r="F171" s="474">
        <f>SUM(F170,G170)</f>
        <v>0</v>
      </c>
      <c r="G171" s="475"/>
      <c r="H171" s="89"/>
      <c r="J171" s="474">
        <f>SUM(J170,K170)</f>
        <v>0</v>
      </c>
      <c r="K171" s="475"/>
      <c r="L171" s="89"/>
      <c r="N171" s="474">
        <f>SUM(N170,O170)</f>
        <v>0</v>
      </c>
      <c r="O171" s="475"/>
      <c r="P171" s="89"/>
      <c r="R171" s="474">
        <f>SUM(R170,S170)</f>
        <v>0</v>
      </c>
      <c r="S171" s="475"/>
      <c r="T171" s="89"/>
      <c r="V171" s="474">
        <f>SUM(V170,W170)</f>
        <v>0</v>
      </c>
      <c r="W171" s="475"/>
      <c r="X171" s="89"/>
      <c r="Y171"/>
      <c r="Z171"/>
      <c r="AA171" s="189" t="s">
        <v>114</v>
      </c>
      <c r="AB171"/>
      <c r="AC171"/>
      <c r="AD171"/>
      <c r="FQ171" s="94"/>
      <c r="FR171" s="94"/>
      <c r="FS171" s="94"/>
      <c r="FT171" s="94"/>
      <c r="FU171" s="94"/>
      <c r="FV171" s="94"/>
      <c r="FW171" s="94"/>
      <c r="FX171" s="94"/>
    </row>
    <row r="172" spans="1:180" ht="13.5" thickTop="1" x14ac:dyDescent="0.2">
      <c r="W172"/>
      <c r="X172"/>
      <c r="Y172"/>
      <c r="Z172"/>
      <c r="AA172" s="189"/>
      <c r="AB172"/>
      <c r="AC172"/>
      <c r="AD172"/>
      <c r="FQ172" s="94"/>
      <c r="FR172" s="94"/>
      <c r="FS172" s="94"/>
      <c r="FT172" s="94"/>
      <c r="FU172" s="94"/>
      <c r="FV172" s="94"/>
      <c r="FW172" s="94"/>
      <c r="FX172" s="94"/>
    </row>
    <row r="173" spans="1:180" ht="34.5" customHeight="1" thickBot="1" x14ac:dyDescent="0.25">
      <c r="C173" s="428" t="str">
        <f>B1</f>
        <v>山梨　太郎</v>
      </c>
      <c r="D173" s="428"/>
      <c r="E173" s="428"/>
      <c r="G173" s="485" t="str">
        <f>F1</f>
        <v>甲州　花子</v>
      </c>
      <c r="H173" s="485"/>
      <c r="I173" s="485"/>
      <c r="K173" s="477" t="str">
        <f>J1</f>
        <v>笛吹　次郎</v>
      </c>
      <c r="L173" s="477"/>
      <c r="M173" s="477"/>
      <c r="O173" s="478" t="str">
        <f>N1</f>
        <v>吉田　三郎</v>
      </c>
      <c r="P173" s="478"/>
      <c r="Q173" s="478"/>
      <c r="S173" s="486" t="str">
        <f>R1</f>
        <v>富士　さくら</v>
      </c>
      <c r="T173" s="486"/>
      <c r="U173" s="486"/>
      <c r="W173" s="480" t="str">
        <f>V1</f>
        <v>大月　四郎</v>
      </c>
      <c r="X173" s="480"/>
      <c r="Y173" s="480"/>
      <c r="Z173"/>
      <c r="AA173"/>
      <c r="AB173"/>
      <c r="AC173"/>
      <c r="AD173"/>
      <c r="FQ173" s="94"/>
      <c r="FR173" s="94"/>
      <c r="FS173" s="94"/>
      <c r="FT173" s="94"/>
      <c r="FU173" s="94"/>
      <c r="FV173" s="94"/>
      <c r="FW173" s="94"/>
      <c r="FX173" s="94"/>
    </row>
    <row r="174" spans="1:180" ht="15.75" customHeight="1" thickBot="1" x14ac:dyDescent="0.25">
      <c r="C174" s="99"/>
      <c r="D174" s="101" t="s">
        <v>21</v>
      </c>
      <c r="E174" s="100"/>
      <c r="G174" s="98"/>
      <c r="H174" s="101" t="s">
        <v>21</v>
      </c>
      <c r="I174" s="97"/>
      <c r="K174" s="88"/>
      <c r="L174" s="101" t="s">
        <v>21</v>
      </c>
      <c r="M174" s="88"/>
      <c r="O174" s="88"/>
      <c r="P174" s="101" t="s">
        <v>21</v>
      </c>
      <c r="Q174" s="88"/>
      <c r="S174" s="98"/>
      <c r="T174" s="101" t="s">
        <v>21</v>
      </c>
      <c r="U174" s="97"/>
      <c r="W174" s="88"/>
      <c r="X174" s="101" t="s">
        <v>21</v>
      </c>
      <c r="Y174" s="88"/>
      <c r="Z174"/>
      <c r="AA174">
        <f>34*7+3</f>
        <v>241</v>
      </c>
      <c r="AB174"/>
      <c r="AC174"/>
      <c r="AD174"/>
      <c r="FQ174" s="94"/>
      <c r="FR174" s="94"/>
      <c r="FS174" s="94"/>
      <c r="FT174" s="94"/>
      <c r="FU174" s="94"/>
      <c r="FV174" s="94"/>
      <c r="FW174" s="94"/>
      <c r="FX174" s="94"/>
    </row>
    <row r="175" spans="1:180" ht="13.8" thickBot="1" x14ac:dyDescent="0.25">
      <c r="C175" s="309">
        <f>SUM(B11,B22,B33,B44,B55,B66,B77,B88,B99,B110,B121,B132)</f>
        <v>0</v>
      </c>
      <c r="D175" s="328">
        <f>C175+'２学期（校内指導教員）'!D210</f>
        <v>0</v>
      </c>
      <c r="E175" s="329" t="s">
        <v>19</v>
      </c>
      <c r="G175" s="311">
        <f>SUM(F11,F22,F33,F44,F55,F66,F77,F88,F99,F110,F121,F132)</f>
        <v>0</v>
      </c>
      <c r="H175" s="328">
        <f>G175+'２学期（校内指導教員）'!H210</f>
        <v>0</v>
      </c>
      <c r="I175" s="331" t="s">
        <v>19</v>
      </c>
      <c r="K175" s="311">
        <f>SUM(J11,J22,J33,J44,J55,J66,J77,J88,J99,J110,J121,J132)</f>
        <v>0</v>
      </c>
      <c r="L175" s="328">
        <f>K175+'２学期（校内指導教員）'!L210</f>
        <v>0</v>
      </c>
      <c r="M175" s="331" t="s">
        <v>19</v>
      </c>
      <c r="O175" s="311">
        <f>SUM(N11,N22,N33,N44,N55,N66,N77,N88,N99,N110,N121,N132)</f>
        <v>0</v>
      </c>
      <c r="P175" s="328">
        <f>O175+'２学期（校内指導教員）'!P210</f>
        <v>0</v>
      </c>
      <c r="Q175" s="331" t="s">
        <v>19</v>
      </c>
      <c r="S175" s="311">
        <f>SUM(R11,R22,R33,R44,R55,R66,R77,R88,R99,R110,R121,R132)</f>
        <v>0</v>
      </c>
      <c r="T175" s="328">
        <f>S175+'２学期（校内指導教員）'!T210</f>
        <v>0</v>
      </c>
      <c r="U175" s="331" t="s">
        <v>19</v>
      </c>
      <c r="W175" s="311">
        <f>SUM(V11,V22,V33,V44,V55,V66,V77,V88,V99,V110,V121,V132)</f>
        <v>0</v>
      </c>
      <c r="X175" s="328">
        <f>W175+'２学期（校内指導教員）'!X210</f>
        <v>0</v>
      </c>
      <c r="Y175" s="331" t="s">
        <v>19</v>
      </c>
      <c r="Z175"/>
      <c r="AA175">
        <f>34*4</f>
        <v>136</v>
      </c>
      <c r="AB175"/>
      <c r="AC175"/>
      <c r="AD175"/>
      <c r="FQ175" s="94"/>
      <c r="FR175" s="94"/>
      <c r="FS175" s="94"/>
      <c r="FT175" s="94"/>
      <c r="FU175" s="94"/>
      <c r="FV175" s="94"/>
      <c r="FW175" s="94"/>
      <c r="FX175" s="94"/>
    </row>
    <row r="176" spans="1:180" x14ac:dyDescent="0.2">
      <c r="C176" s="2">
        <f t="shared" ref="C176:C181" si="0">COUNTIF($D$4:$D$165,S187)</f>
        <v>0</v>
      </c>
      <c r="D176" s="102">
        <f>C176+'２学期（校内指導教員）'!D211</f>
        <v>0</v>
      </c>
      <c r="E176" s="272" t="s">
        <v>13</v>
      </c>
      <c r="G176" s="1">
        <f t="shared" ref="G176:G181" si="1">COUNTIF($H$4:$H$165,$S187)</f>
        <v>0</v>
      </c>
      <c r="H176" s="102">
        <f>G176+'２学期（校内指導教員）'!H211</f>
        <v>0</v>
      </c>
      <c r="I176" s="95" t="s">
        <v>13</v>
      </c>
      <c r="K176" s="1">
        <f t="shared" ref="K176:K181" si="2">COUNTIF($L$4:$L$165,$S187)</f>
        <v>0</v>
      </c>
      <c r="L176" s="102">
        <f>K176+'２学期（校内指導教員）'!L211</f>
        <v>0</v>
      </c>
      <c r="M176" s="95" t="s">
        <v>13</v>
      </c>
      <c r="O176" s="1">
        <f t="shared" ref="O176:O181" si="3">COUNTIF($P$4:$P$165,$S187)</f>
        <v>0</v>
      </c>
      <c r="P176" s="102">
        <f>O176+'２学期（校内指導教員）'!P211</f>
        <v>0</v>
      </c>
      <c r="Q176" s="95" t="s">
        <v>13</v>
      </c>
      <c r="S176" s="1">
        <f>COUNTIF($T$4:$T$165,$S187)</f>
        <v>0</v>
      </c>
      <c r="T176" s="102">
        <f>S176+'２学期（校内指導教員）'!T211</f>
        <v>0</v>
      </c>
      <c r="U176" s="95" t="s">
        <v>13</v>
      </c>
      <c r="W176" s="1">
        <f>COUNTIF($X$4:$X$165,$S187)</f>
        <v>0</v>
      </c>
      <c r="X176" s="102">
        <f>W176+'２学期（校内指導教員）'!X211</f>
        <v>0</v>
      </c>
      <c r="Y176" s="95" t="s">
        <v>13</v>
      </c>
      <c r="Z176"/>
      <c r="AA176"/>
      <c r="AB176"/>
      <c r="AC176"/>
      <c r="AD176"/>
      <c r="FQ176" s="94"/>
      <c r="FR176" s="94"/>
      <c r="FS176" s="94"/>
      <c r="FT176" s="94"/>
      <c r="FU176" s="94"/>
      <c r="FV176" s="94"/>
      <c r="FW176" s="94"/>
      <c r="FX176" s="94"/>
    </row>
    <row r="177" spans="3:180" x14ac:dyDescent="0.2">
      <c r="C177" s="2">
        <f t="shared" si="0"/>
        <v>0</v>
      </c>
      <c r="D177" s="318">
        <f>C177+'２学期（校内指導教員）'!D212</f>
        <v>0</v>
      </c>
      <c r="E177" s="319" t="s">
        <v>14</v>
      </c>
      <c r="G177" s="1">
        <f t="shared" si="1"/>
        <v>0</v>
      </c>
      <c r="H177" s="318">
        <f>G177+'２学期（校内指導教員）'!H212</f>
        <v>0</v>
      </c>
      <c r="I177" s="320" t="s">
        <v>14</v>
      </c>
      <c r="K177" s="1">
        <f t="shared" si="2"/>
        <v>0</v>
      </c>
      <c r="L177" s="318">
        <f>K177+'２学期（校内指導教員）'!L212</f>
        <v>0</v>
      </c>
      <c r="M177" s="320" t="s">
        <v>14</v>
      </c>
      <c r="O177" s="1">
        <f t="shared" si="3"/>
        <v>0</v>
      </c>
      <c r="P177" s="318">
        <f>O177+'２学期（校内指導教員）'!P212</f>
        <v>0</v>
      </c>
      <c r="Q177" s="320" t="s">
        <v>14</v>
      </c>
      <c r="S177" s="1">
        <f t="shared" ref="S177" si="4">COUNTIF($T$4:$T$165,$S188)</f>
        <v>0</v>
      </c>
      <c r="T177" s="318">
        <f>S177+'２学期（校内指導教員）'!T212</f>
        <v>0</v>
      </c>
      <c r="U177" s="320" t="s">
        <v>14</v>
      </c>
      <c r="W177" s="1">
        <f t="shared" ref="W177" si="5">COUNTIF($X$4:$X$165,$S188)</f>
        <v>0</v>
      </c>
      <c r="X177" s="318">
        <f>W177+'２学期（校内指導教員）'!X212</f>
        <v>0</v>
      </c>
      <c r="Y177" s="320" t="s">
        <v>14</v>
      </c>
      <c r="Z177"/>
      <c r="AA177"/>
      <c r="AB177"/>
      <c r="AC177"/>
      <c r="AD177"/>
      <c r="FQ177" s="94"/>
      <c r="FR177" s="94"/>
      <c r="FS177" s="94"/>
      <c r="FT177" s="94"/>
      <c r="FU177" s="94"/>
      <c r="FV177" s="94"/>
      <c r="FW177" s="94"/>
      <c r="FX177" s="94"/>
    </row>
    <row r="178" spans="3:180" x14ac:dyDescent="0.2">
      <c r="C178" s="2">
        <f t="shared" si="0"/>
        <v>0</v>
      </c>
      <c r="D178" s="322">
        <f>C178+'２学期（校内指導教員）'!D213</f>
        <v>0</v>
      </c>
      <c r="E178" s="323" t="s">
        <v>97</v>
      </c>
      <c r="G178" s="1">
        <f t="shared" si="1"/>
        <v>0</v>
      </c>
      <c r="H178" s="322">
        <f>G178+'２学期（校内指導教員）'!H213</f>
        <v>0</v>
      </c>
      <c r="I178" s="325" t="s">
        <v>97</v>
      </c>
      <c r="K178" s="1">
        <f t="shared" si="2"/>
        <v>0</v>
      </c>
      <c r="L178" s="322">
        <f>K178+'２学期（校内指導教員）'!L213</f>
        <v>0</v>
      </c>
      <c r="M178" s="325" t="s">
        <v>97</v>
      </c>
      <c r="O178" s="1">
        <f t="shared" si="3"/>
        <v>0</v>
      </c>
      <c r="P178" s="322">
        <f>O178+'２学期（校内指導教員）'!P213</f>
        <v>0</v>
      </c>
      <c r="Q178" s="325" t="s">
        <v>97</v>
      </c>
      <c r="S178" s="1">
        <f>COUNTIF($T$4:$T$165,#REF!)</f>
        <v>0</v>
      </c>
      <c r="T178" s="322">
        <f>S178+'２学期（校内指導教員）'!T213</f>
        <v>0</v>
      </c>
      <c r="U178" s="325" t="s">
        <v>97</v>
      </c>
      <c r="W178" s="1">
        <f>COUNTIF($X$4:$X$165,#REF!)</f>
        <v>0</v>
      </c>
      <c r="X178" s="322">
        <f>W178+'２学期（校内指導教員）'!X213</f>
        <v>0</v>
      </c>
      <c r="Y178" s="325" t="s">
        <v>97</v>
      </c>
      <c r="Z178"/>
      <c r="AA178"/>
      <c r="AB178"/>
      <c r="AC178"/>
      <c r="AD178"/>
      <c r="FQ178" s="94"/>
      <c r="FR178" s="94"/>
      <c r="FS178" s="94"/>
      <c r="FT178" s="94"/>
      <c r="FU178" s="94"/>
      <c r="FV178" s="94"/>
      <c r="FW178" s="94"/>
      <c r="FX178" s="94"/>
    </row>
    <row r="179" spans="3:180" x14ac:dyDescent="0.2">
      <c r="C179" s="2">
        <f t="shared" si="0"/>
        <v>0</v>
      </c>
      <c r="D179" s="102">
        <f>C179+'２学期（校内指導教員）'!D214</f>
        <v>0</v>
      </c>
      <c r="E179" s="272" t="s">
        <v>16</v>
      </c>
      <c r="G179" s="1">
        <f t="shared" si="1"/>
        <v>0</v>
      </c>
      <c r="H179" s="102">
        <f>G179+'２学期（校内指導教員）'!H214</f>
        <v>0</v>
      </c>
      <c r="I179" s="95" t="s">
        <v>16</v>
      </c>
      <c r="K179" s="1">
        <f t="shared" si="2"/>
        <v>0</v>
      </c>
      <c r="L179" s="102">
        <f>K179+'２学期（校内指導教員）'!L214</f>
        <v>0</v>
      </c>
      <c r="M179" s="95" t="s">
        <v>16</v>
      </c>
      <c r="O179" s="1">
        <f t="shared" si="3"/>
        <v>0</v>
      </c>
      <c r="P179" s="102">
        <f>O179+'２学期（校内指導教員）'!P214</f>
        <v>0</v>
      </c>
      <c r="Q179" s="95" t="s">
        <v>16</v>
      </c>
      <c r="S179" s="1">
        <f>COUNTIF($T$4:$T$165,$S189)</f>
        <v>0</v>
      </c>
      <c r="T179" s="102">
        <f>S179+'２学期（校内指導教員）'!T214</f>
        <v>0</v>
      </c>
      <c r="U179" s="95" t="s">
        <v>16</v>
      </c>
      <c r="W179" s="1">
        <f>COUNTIF($X$4:$X$165,$S189)</f>
        <v>0</v>
      </c>
      <c r="X179" s="102">
        <f>W179+'２学期（校内指導教員）'!X214</f>
        <v>0</v>
      </c>
      <c r="Y179" s="95" t="s">
        <v>16</v>
      </c>
      <c r="Z179"/>
      <c r="AA179"/>
      <c r="AB179"/>
      <c r="AC179"/>
      <c r="AD179"/>
      <c r="FQ179" s="94"/>
      <c r="FR179" s="94"/>
      <c r="FS179" s="94"/>
      <c r="FT179" s="94"/>
      <c r="FU179" s="94"/>
      <c r="FV179" s="94"/>
      <c r="FW179" s="94"/>
      <c r="FX179" s="94"/>
    </row>
    <row r="180" spans="3:180" ht="21.6" x14ac:dyDescent="0.2">
      <c r="C180" s="2">
        <f t="shared" si="0"/>
        <v>0</v>
      </c>
      <c r="D180" s="102">
        <f>C180+'２学期（校内指導教員）'!D215</f>
        <v>0</v>
      </c>
      <c r="E180" s="272" t="s">
        <v>17</v>
      </c>
      <c r="G180" s="1">
        <f t="shared" si="1"/>
        <v>0</v>
      </c>
      <c r="H180" s="102">
        <f>G180+'２学期（校内指導教員）'!H215</f>
        <v>0</v>
      </c>
      <c r="I180" s="95" t="s">
        <v>17</v>
      </c>
      <c r="K180" s="1">
        <f t="shared" si="2"/>
        <v>0</v>
      </c>
      <c r="L180" s="102">
        <f>K180+'２学期（校内指導教員）'!L215</f>
        <v>0</v>
      </c>
      <c r="M180" s="95" t="s">
        <v>17</v>
      </c>
      <c r="O180" s="1">
        <f t="shared" si="3"/>
        <v>0</v>
      </c>
      <c r="P180" s="102">
        <f>O180+'２学期（校内指導教員）'!P215</f>
        <v>0</v>
      </c>
      <c r="Q180" s="95" t="s">
        <v>17</v>
      </c>
      <c r="S180" s="1">
        <f>COUNTIF($T$4:$T$165,$S190)</f>
        <v>0</v>
      </c>
      <c r="T180" s="102">
        <f>S180+'２学期（校内指導教員）'!T215</f>
        <v>0</v>
      </c>
      <c r="U180" s="95" t="s">
        <v>17</v>
      </c>
      <c r="W180" s="1">
        <f>COUNTIF($X$4:$X$165,$S190)</f>
        <v>0</v>
      </c>
      <c r="X180" s="102">
        <f>W180+'２学期（校内指導教員）'!X215</f>
        <v>0</v>
      </c>
      <c r="Y180" s="95" t="s">
        <v>17</v>
      </c>
      <c r="Z180"/>
      <c r="AA180"/>
      <c r="AB180"/>
      <c r="AC180"/>
      <c r="AD180"/>
      <c r="FQ180" s="94"/>
      <c r="FR180" s="94"/>
      <c r="FS180" s="94"/>
      <c r="FT180" s="94"/>
      <c r="FU180" s="94"/>
      <c r="FV180" s="94"/>
      <c r="FW180" s="94"/>
      <c r="FX180" s="94"/>
    </row>
    <row r="181" spans="3:180" ht="21.6" x14ac:dyDescent="0.2">
      <c r="C181" s="2">
        <f t="shared" si="0"/>
        <v>0</v>
      </c>
      <c r="D181" s="102">
        <f>C181+'２学期（校内指導教員）'!D216</f>
        <v>0</v>
      </c>
      <c r="E181" s="272" t="s">
        <v>18</v>
      </c>
      <c r="G181" s="1">
        <f t="shared" si="1"/>
        <v>0</v>
      </c>
      <c r="H181" s="102">
        <f>G181+'２学期（校内指導教員）'!H216</f>
        <v>0</v>
      </c>
      <c r="I181" s="95" t="s">
        <v>18</v>
      </c>
      <c r="K181" s="1">
        <f t="shared" si="2"/>
        <v>0</v>
      </c>
      <c r="L181" s="102">
        <f>K181+'２学期（校内指導教員）'!L216</f>
        <v>0</v>
      </c>
      <c r="M181" s="95" t="s">
        <v>18</v>
      </c>
      <c r="O181" s="1">
        <f t="shared" si="3"/>
        <v>0</v>
      </c>
      <c r="P181" s="102">
        <f>O181+'２学期（校内指導教員）'!P216</f>
        <v>0</v>
      </c>
      <c r="Q181" s="95" t="s">
        <v>18</v>
      </c>
      <c r="S181" s="1">
        <f>COUNTIF($T$4:$T$165,$S191)</f>
        <v>0</v>
      </c>
      <c r="T181" s="102">
        <f>S181+'２学期（校内指導教員）'!T216</f>
        <v>0</v>
      </c>
      <c r="U181" s="95" t="s">
        <v>18</v>
      </c>
      <c r="W181" s="1">
        <f>COUNTIF($X$4:$X$165,$S191)</f>
        <v>0</v>
      </c>
      <c r="X181" s="102">
        <f>W181+'２学期（校内指導教員）'!X216</f>
        <v>0</v>
      </c>
      <c r="Y181" s="95" t="s">
        <v>18</v>
      </c>
      <c r="Z181"/>
      <c r="AA181"/>
      <c r="AB181"/>
      <c r="AC181"/>
      <c r="AD181"/>
      <c r="FQ181" s="94"/>
      <c r="FR181" s="94"/>
      <c r="FS181" s="94"/>
      <c r="FT181" s="94"/>
      <c r="FU181" s="94"/>
      <c r="FV181" s="94"/>
      <c r="FW181" s="94"/>
      <c r="FX181" s="94"/>
    </row>
    <row r="182" spans="3:180" ht="13.5" thickBot="1" x14ac:dyDescent="0.25">
      <c r="C182" s="2">
        <f>SUM(C176:C181)</f>
        <v>0</v>
      </c>
      <c r="D182" s="326">
        <f>C182+'２学期（校内指導教員）'!D217</f>
        <v>0</v>
      </c>
      <c r="E182" s="25"/>
      <c r="G182" s="1">
        <f>SUM(G176:G181)</f>
        <v>0</v>
      </c>
      <c r="H182" s="326">
        <f>G182+'２学期（校内指導教員）'!H217</f>
        <v>0</v>
      </c>
      <c r="I182" s="1"/>
      <c r="K182" s="1">
        <f>SUM(K176:K181)</f>
        <v>0</v>
      </c>
      <c r="L182" s="326">
        <f>K182+'２学期（校内指導教員）'!L217</f>
        <v>0</v>
      </c>
      <c r="M182" s="1"/>
      <c r="O182" s="1">
        <f>SUM(O176:O181)</f>
        <v>0</v>
      </c>
      <c r="P182" s="326">
        <f>O182+'２学期（校内指導教員）'!P217</f>
        <v>0</v>
      </c>
      <c r="Q182" s="1"/>
      <c r="S182" s="1">
        <f>SUM(S176:S181)</f>
        <v>0</v>
      </c>
      <c r="T182" s="326">
        <f>S182+'２学期（校内指導教員）'!T217</f>
        <v>0</v>
      </c>
      <c r="U182" s="1"/>
      <c r="W182" s="1">
        <f>SUM(W176:W181)</f>
        <v>0</v>
      </c>
      <c r="X182" s="326">
        <f>W182+'２学期（校内指導教員）'!X217</f>
        <v>0</v>
      </c>
      <c r="Y182" s="1"/>
      <c r="Z182"/>
      <c r="AA182"/>
      <c r="AB182"/>
      <c r="AC182"/>
      <c r="AD182"/>
      <c r="FQ182" s="94"/>
      <c r="FR182" s="94"/>
      <c r="FS182" s="94"/>
      <c r="FT182" s="94"/>
      <c r="FU182" s="94"/>
      <c r="FV182" s="94"/>
      <c r="FW182" s="94"/>
      <c r="FX182" s="94"/>
    </row>
    <row r="183" spans="3:180" x14ac:dyDescent="0.2">
      <c r="D183">
        <f>D182-D175</f>
        <v>0</v>
      </c>
      <c r="E183" t="s">
        <v>55</v>
      </c>
      <c r="H183">
        <f>H182-H175</f>
        <v>0</v>
      </c>
      <c r="I183" t="s">
        <v>55</v>
      </c>
      <c r="L183">
        <f>L182-L175</f>
        <v>0</v>
      </c>
      <c r="M183" t="s">
        <v>55</v>
      </c>
      <c r="P183">
        <f>P182-P175</f>
        <v>0</v>
      </c>
      <c r="Q183" t="s">
        <v>55</v>
      </c>
      <c r="T183">
        <f>T182-T175</f>
        <v>0</v>
      </c>
      <c r="U183" t="s">
        <v>55</v>
      </c>
      <c r="W183"/>
      <c r="X183">
        <f>X182-X175</f>
        <v>0</v>
      </c>
      <c r="Y183" t="s">
        <v>55</v>
      </c>
      <c r="Z183"/>
      <c r="AA183"/>
      <c r="AB183"/>
      <c r="AC183"/>
      <c r="AD183"/>
      <c r="FQ183" s="94"/>
      <c r="FR183" s="94"/>
      <c r="FS183" s="94"/>
      <c r="FT183" s="94"/>
      <c r="FU183" s="94"/>
      <c r="FV183" s="94"/>
      <c r="FW183" s="94"/>
      <c r="FX183" s="94"/>
    </row>
    <row r="184" spans="3:180" ht="13.5" thickBot="1" x14ac:dyDescent="0.25"/>
    <row r="185" spans="3:180" ht="60.75" customHeight="1" thickTop="1" thickBot="1" x14ac:dyDescent="0.25">
      <c r="M185" s="379" t="s">
        <v>142</v>
      </c>
      <c r="N185" s="380" t="s">
        <v>134</v>
      </c>
      <c r="O185" s="381" t="s">
        <v>135</v>
      </c>
      <c r="P185" s="382"/>
      <c r="R185" s="79"/>
    </row>
    <row r="186" spans="3:180" ht="21.75" customHeight="1" thickBot="1" x14ac:dyDescent="0.25">
      <c r="E186" s="383" t="s">
        <v>136</v>
      </c>
      <c r="F186" s="384" t="s">
        <v>137</v>
      </c>
      <c r="G186" s="385" t="s">
        <v>132</v>
      </c>
      <c r="H186" s="386" t="s">
        <v>21</v>
      </c>
      <c r="M186" s="387"/>
      <c r="N186" s="388"/>
      <c r="O186" s="389"/>
      <c r="P186" s="390"/>
      <c r="R186" s="79"/>
    </row>
    <row r="187" spans="3:180" ht="14.25" customHeight="1" thickBot="1" x14ac:dyDescent="0.25">
      <c r="E187" s="391" t="s">
        <v>19</v>
      </c>
      <c r="F187" s="392">
        <f>'１学期（拠点校指導教員）'!F209</f>
        <v>0</v>
      </c>
      <c r="G187" s="393">
        <f>'１学期（拠点校指導教員）'!G209</f>
        <v>0</v>
      </c>
      <c r="H187" s="400">
        <f>SUM(F187:G187)</f>
        <v>0</v>
      </c>
      <c r="M187" s="401" t="s">
        <v>138</v>
      </c>
      <c r="N187" s="394">
        <f>SUM(F187,F200,N200)</f>
        <v>0</v>
      </c>
      <c r="O187" s="395">
        <f>SUM(G187,G200,O200)</f>
        <v>0</v>
      </c>
      <c r="P187" s="402">
        <f>SUM(N187:O187)</f>
        <v>0</v>
      </c>
      <c r="R187" s="80"/>
      <c r="S187" s="95" t="s">
        <v>26</v>
      </c>
      <c r="T187" s="82"/>
      <c r="U187" s="81"/>
    </row>
    <row r="188" spans="3:180" ht="14.4" thickBot="1" x14ac:dyDescent="0.25">
      <c r="E188" s="391" t="s">
        <v>13</v>
      </c>
      <c r="F188" s="392">
        <f>'１学期（拠点校指導教員）'!F210</f>
        <v>0</v>
      </c>
      <c r="G188" s="393">
        <f>'１学期（拠点校指導教員）'!G210</f>
        <v>0</v>
      </c>
      <c r="H188" s="386">
        <f t="shared" ref="H188:H194" si="6">SUM(F188:G188)</f>
        <v>0</v>
      </c>
      <c r="M188" s="410" t="s">
        <v>13</v>
      </c>
      <c r="N188" s="394">
        <f t="shared" ref="N188:O193" si="7">SUM(F188,F201,N201)</f>
        <v>0</v>
      </c>
      <c r="O188" s="395">
        <f t="shared" si="7"/>
        <v>0</v>
      </c>
      <c r="P188" s="396">
        <f t="shared" ref="P188:P194" si="8">SUM(N188:O188)</f>
        <v>0</v>
      </c>
      <c r="R188" s="80"/>
      <c r="S188" s="96" t="s">
        <v>27</v>
      </c>
      <c r="T188" s="82"/>
      <c r="U188" s="81"/>
    </row>
    <row r="189" spans="3:180" ht="13.8" thickBot="1" x14ac:dyDescent="0.25">
      <c r="E189" s="391" t="s">
        <v>14</v>
      </c>
      <c r="F189" s="392">
        <f>'１学期（拠点校指導教員）'!F211</f>
        <v>0</v>
      </c>
      <c r="G189" s="393">
        <f>'１学期（拠点校指導教員）'!G211</f>
        <v>0</v>
      </c>
      <c r="H189" s="386">
        <f t="shared" si="6"/>
        <v>0</v>
      </c>
      <c r="M189" s="410" t="s">
        <v>14</v>
      </c>
      <c r="N189" s="394">
        <f t="shared" si="7"/>
        <v>0</v>
      </c>
      <c r="O189" s="395">
        <f t="shared" si="7"/>
        <v>0</v>
      </c>
      <c r="P189" s="399">
        <f t="shared" si="8"/>
        <v>0</v>
      </c>
      <c r="R189" s="83"/>
      <c r="S189" s="96" t="s">
        <v>15</v>
      </c>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row>
    <row r="190" spans="3:180" ht="14.4" thickBot="1" x14ac:dyDescent="0.25">
      <c r="E190" s="391" t="s">
        <v>97</v>
      </c>
      <c r="F190" s="392">
        <f>'１学期（拠点校指導教員）'!F212</f>
        <v>0</v>
      </c>
      <c r="G190" s="393">
        <f>'１学期（拠点校指導教員）'!G212</f>
        <v>0</v>
      </c>
      <c r="H190" s="386">
        <f t="shared" si="6"/>
        <v>0</v>
      </c>
      <c r="M190" s="410" t="s">
        <v>97</v>
      </c>
      <c r="N190" s="394">
        <f t="shared" si="7"/>
        <v>0</v>
      </c>
      <c r="O190" s="395">
        <f t="shared" si="7"/>
        <v>0</v>
      </c>
      <c r="P190" s="399">
        <f t="shared" si="8"/>
        <v>0</v>
      </c>
      <c r="R190" s="80"/>
      <c r="S190" s="95" t="s">
        <v>28</v>
      </c>
      <c r="T190" s="82"/>
      <c r="U190" s="81"/>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row>
    <row r="191" spans="3:180" ht="14.4" thickBot="1" x14ac:dyDescent="0.25">
      <c r="E191" s="391" t="s">
        <v>16</v>
      </c>
      <c r="F191" s="392">
        <f>'１学期（拠点校指導教員）'!F213</f>
        <v>0</v>
      </c>
      <c r="G191" s="393">
        <f>'１学期（拠点校指導教員）'!G213</f>
        <v>0</v>
      </c>
      <c r="H191" s="386">
        <f t="shared" si="6"/>
        <v>0</v>
      </c>
      <c r="M191" s="410" t="s">
        <v>16</v>
      </c>
      <c r="N191" s="394">
        <f t="shared" si="7"/>
        <v>0</v>
      </c>
      <c r="O191" s="395">
        <f t="shared" si="7"/>
        <v>0</v>
      </c>
      <c r="P191" s="399">
        <f t="shared" si="8"/>
        <v>0</v>
      </c>
      <c r="R191" s="80"/>
      <c r="S191" s="96" t="s">
        <v>29</v>
      </c>
      <c r="T191" s="82"/>
      <c r="U191" s="8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row>
    <row r="192" spans="3:180" ht="22.2" thickBot="1" x14ac:dyDescent="0.25">
      <c r="E192" s="391" t="s">
        <v>17</v>
      </c>
      <c r="F192" s="392">
        <f>'１学期（拠点校指導教員）'!F214</f>
        <v>0</v>
      </c>
      <c r="G192" s="393">
        <f>'１学期（拠点校指導教員）'!G214</f>
        <v>0</v>
      </c>
      <c r="H192" s="386">
        <f t="shared" si="6"/>
        <v>0</v>
      </c>
      <c r="M192" s="410" t="s">
        <v>17</v>
      </c>
      <c r="N192" s="412">
        <f t="shared" si="7"/>
        <v>0</v>
      </c>
      <c r="O192" s="413">
        <f t="shared" si="7"/>
        <v>0</v>
      </c>
      <c r="P192" s="399">
        <f t="shared" si="8"/>
        <v>0</v>
      </c>
      <c r="R192" s="80"/>
      <c r="S192" s="95" t="s">
        <v>30</v>
      </c>
      <c r="T192" s="82"/>
      <c r="U192" s="81"/>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row>
    <row r="193" spans="5:172" ht="22.2" thickBot="1" x14ac:dyDescent="0.25">
      <c r="E193" s="391" t="s">
        <v>18</v>
      </c>
      <c r="F193" s="411">
        <f>'１学期（拠点校指導教員）'!F215</f>
        <v>0</v>
      </c>
      <c r="G193" s="393">
        <f>'１学期（拠点校指導教員）'!G215</f>
        <v>0</v>
      </c>
      <c r="H193" s="386">
        <f t="shared" si="6"/>
        <v>0</v>
      </c>
      <c r="M193" s="414" t="s">
        <v>18</v>
      </c>
      <c r="N193" s="415">
        <f t="shared" si="7"/>
        <v>0</v>
      </c>
      <c r="O193" s="416">
        <f t="shared" si="7"/>
        <v>0</v>
      </c>
      <c r="P193" s="404">
        <f t="shared" si="8"/>
        <v>0</v>
      </c>
      <c r="R193" s="80"/>
      <c r="S193" s="82"/>
      <c r="T193" s="82"/>
      <c r="U193" s="81"/>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row>
    <row r="194" spans="5:172" ht="15" thickTop="1" thickBot="1" x14ac:dyDescent="0.25">
      <c r="E194" s="405" t="s">
        <v>139</v>
      </c>
      <c r="F194" s="403">
        <f>SUM(F188:F193)</f>
        <v>0</v>
      </c>
      <c r="G194" s="398">
        <f>SUM(G188:G193)</f>
        <v>0</v>
      </c>
      <c r="H194" s="386">
        <f t="shared" si="6"/>
        <v>0</v>
      </c>
      <c r="M194" s="406" t="s">
        <v>139</v>
      </c>
      <c r="N194" s="407">
        <f>SUM(N188:N193)</f>
        <v>0</v>
      </c>
      <c r="O194" s="408">
        <f>SUM(O188:O193)</f>
        <v>0</v>
      </c>
      <c r="P194" s="409">
        <f t="shared" si="8"/>
        <v>0</v>
      </c>
      <c r="R194" s="80"/>
      <c r="T194" s="82"/>
      <c r="U194" s="81"/>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row>
    <row r="195" spans="5:172" ht="13.05" x14ac:dyDescent="0.2">
      <c r="F195" s="481"/>
      <c r="G195" s="481"/>
      <c r="H195" s="89"/>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row>
    <row r="198" spans="5:172" ht="13.5" thickBot="1" x14ac:dyDescent="0.25"/>
    <row r="199" spans="5:172" ht="15" thickBot="1" x14ac:dyDescent="0.25">
      <c r="E199" s="383" t="s">
        <v>140</v>
      </c>
      <c r="F199" s="384" t="s">
        <v>137</v>
      </c>
      <c r="G199" s="385" t="s">
        <v>132</v>
      </c>
      <c r="H199" s="386" t="s">
        <v>21</v>
      </c>
      <c r="M199" s="383" t="s">
        <v>141</v>
      </c>
      <c r="N199" s="384" t="s">
        <v>137</v>
      </c>
      <c r="O199" s="385" t="s">
        <v>132</v>
      </c>
      <c r="P199" s="386" t="s">
        <v>21</v>
      </c>
    </row>
    <row r="200" spans="5:172" ht="13.8" thickBot="1" x14ac:dyDescent="0.25">
      <c r="E200" s="391" t="s">
        <v>19</v>
      </c>
      <c r="F200" s="392">
        <f>'１学期（拠点校指導教員）'!F222</f>
        <v>0</v>
      </c>
      <c r="G200" s="393">
        <f>'１学期（拠点校指導教員）'!G222</f>
        <v>0</v>
      </c>
      <c r="H200" s="400">
        <f>SUM(F200:G200)</f>
        <v>0</v>
      </c>
      <c r="M200" s="391" t="s">
        <v>19</v>
      </c>
      <c r="N200" s="392">
        <f>'１学期（拠点校指導教員）'!N222</f>
        <v>0</v>
      </c>
      <c r="O200" s="393">
        <f>'１学期（拠点校指導教員）'!O222</f>
        <v>0</v>
      </c>
      <c r="P200" s="400">
        <f>SUM(N200:O200)</f>
        <v>0</v>
      </c>
    </row>
    <row r="201" spans="5:172" ht="13.8" thickBot="1" x14ac:dyDescent="0.25">
      <c r="E201" s="391" t="s">
        <v>13</v>
      </c>
      <c r="F201" s="392">
        <f>'１学期（拠点校指導教員）'!F223</f>
        <v>0</v>
      </c>
      <c r="G201" s="393">
        <f>'１学期（拠点校指導教員）'!G223</f>
        <v>0</v>
      </c>
      <c r="H201" s="386">
        <f>SUM(F201:G201)</f>
        <v>0</v>
      </c>
      <c r="M201" s="391" t="s">
        <v>13</v>
      </c>
      <c r="N201" s="392">
        <f>'１学期（拠点校指導教員）'!N223</f>
        <v>0</v>
      </c>
      <c r="O201" s="393">
        <f>'１学期（拠点校指導教員）'!O223</f>
        <v>0</v>
      </c>
      <c r="P201" s="386">
        <f>SUM(N201:O201)</f>
        <v>0</v>
      </c>
    </row>
    <row r="202" spans="5:172" ht="13.8" thickBot="1" x14ac:dyDescent="0.25">
      <c r="E202" s="391" t="s">
        <v>14</v>
      </c>
      <c r="F202" s="392">
        <f>'１学期（拠点校指導教員）'!F224</f>
        <v>0</v>
      </c>
      <c r="G202" s="393">
        <f>'１学期（拠点校指導教員）'!G224</f>
        <v>0</v>
      </c>
      <c r="H202" s="386">
        <f t="shared" ref="H202:H207" si="9">SUM(F202:G202)</f>
        <v>0</v>
      </c>
      <c r="M202" s="391" t="s">
        <v>14</v>
      </c>
      <c r="N202" s="392">
        <f>'１学期（拠点校指導教員）'!N224</f>
        <v>0</v>
      </c>
      <c r="O202" s="393">
        <f>'１学期（拠点校指導教員）'!O224</f>
        <v>0</v>
      </c>
      <c r="P202" s="386">
        <f t="shared" ref="P202:P207" si="10">SUM(N202:O202)</f>
        <v>0</v>
      </c>
    </row>
    <row r="203" spans="5:172" ht="13.8" thickBot="1" x14ac:dyDescent="0.25">
      <c r="E203" s="391" t="s">
        <v>97</v>
      </c>
      <c r="F203" s="392">
        <f>'１学期（拠点校指導教員）'!F225</f>
        <v>0</v>
      </c>
      <c r="G203" s="393">
        <f>'１学期（拠点校指導教員）'!G225</f>
        <v>0</v>
      </c>
      <c r="H203" s="386">
        <f t="shared" si="9"/>
        <v>0</v>
      </c>
      <c r="M203" s="391" t="s">
        <v>97</v>
      </c>
      <c r="N203" s="392">
        <f>'１学期（拠点校指導教員）'!N225</f>
        <v>0</v>
      </c>
      <c r="O203" s="393">
        <f>'１学期（拠点校指導教員）'!O225</f>
        <v>0</v>
      </c>
      <c r="P203" s="386">
        <f t="shared" si="10"/>
        <v>0</v>
      </c>
    </row>
    <row r="204" spans="5:172" ht="13.8" thickBot="1" x14ac:dyDescent="0.25">
      <c r="E204" s="391" t="s">
        <v>16</v>
      </c>
      <c r="F204" s="392">
        <f>'１学期（拠点校指導教員）'!F226</f>
        <v>0</v>
      </c>
      <c r="G204" s="393">
        <f>'１学期（拠点校指導教員）'!G226</f>
        <v>0</v>
      </c>
      <c r="H204" s="386">
        <f t="shared" si="9"/>
        <v>0</v>
      </c>
      <c r="M204" s="391" t="s">
        <v>16</v>
      </c>
      <c r="N204" s="417">
        <f>'１学期（拠点校指導教員）'!N226</f>
        <v>0</v>
      </c>
      <c r="O204" s="393">
        <f>'１学期（拠点校指導教員）'!O226</f>
        <v>0</v>
      </c>
      <c r="P204" s="386">
        <f t="shared" si="10"/>
        <v>0</v>
      </c>
    </row>
    <row r="205" spans="5:172" ht="22.2" thickBot="1" x14ac:dyDescent="0.25">
      <c r="E205" s="391" t="s">
        <v>17</v>
      </c>
      <c r="F205" s="411">
        <f>'１学期（拠点校指導教員）'!F227</f>
        <v>0</v>
      </c>
      <c r="G205" s="393">
        <f>'１学期（拠点校指導教員）'!G227</f>
        <v>0</v>
      </c>
      <c r="H205" s="386">
        <f t="shared" si="9"/>
        <v>0</v>
      </c>
      <c r="M205" s="391" t="s">
        <v>17</v>
      </c>
      <c r="N205" s="418">
        <f>'１学期（拠点校指導教員）'!N227</f>
        <v>0</v>
      </c>
      <c r="O205" s="393">
        <f>'１学期（拠点校指導教員）'!O227</f>
        <v>0</v>
      </c>
      <c r="P205" s="386">
        <f t="shared" si="10"/>
        <v>0</v>
      </c>
    </row>
    <row r="206" spans="5:172" ht="22.2" thickBot="1" x14ac:dyDescent="0.25">
      <c r="E206" s="391" t="s">
        <v>18</v>
      </c>
      <c r="F206" s="411">
        <f>'１学期（拠点校指導教員）'!F228</f>
        <v>0</v>
      </c>
      <c r="G206" s="393">
        <f>'１学期（拠点校指導教員）'!G228</f>
        <v>0</v>
      </c>
      <c r="H206" s="386">
        <f t="shared" si="9"/>
        <v>0</v>
      </c>
      <c r="M206" s="391" t="s">
        <v>18</v>
      </c>
      <c r="N206" s="411">
        <f>'１学期（拠点校指導教員）'!N228</f>
        <v>0</v>
      </c>
      <c r="O206" s="393">
        <f>'１学期（拠点校指導教員）'!O228</f>
        <v>0</v>
      </c>
      <c r="P206" s="386">
        <f t="shared" si="10"/>
        <v>0</v>
      </c>
    </row>
    <row r="207" spans="5:172" ht="13.8" thickBot="1" x14ac:dyDescent="0.25">
      <c r="E207" s="405" t="s">
        <v>139</v>
      </c>
      <c r="F207" s="397">
        <f>SUM(F201:F206)</f>
        <v>0</v>
      </c>
      <c r="G207" s="398">
        <f>SUM(G201:G206)</f>
        <v>0</v>
      </c>
      <c r="H207" s="386">
        <f t="shared" si="9"/>
        <v>0</v>
      </c>
      <c r="M207" s="405" t="s">
        <v>139</v>
      </c>
      <c r="N207" s="397">
        <f>SUM(N201:N206)</f>
        <v>0</v>
      </c>
      <c r="O207" s="398">
        <f>SUM(O201:O206)</f>
        <v>0</v>
      </c>
      <c r="P207" s="386">
        <f t="shared" si="10"/>
        <v>0</v>
      </c>
    </row>
  </sheetData>
  <mergeCells count="35">
    <mergeCell ref="B1:D1"/>
    <mergeCell ref="F1:H1"/>
    <mergeCell ref="J1:L1"/>
    <mergeCell ref="N1:P1"/>
    <mergeCell ref="R1:T1"/>
    <mergeCell ref="B2:D2"/>
    <mergeCell ref="F2:H2"/>
    <mergeCell ref="J2:L2"/>
    <mergeCell ref="N2:P2"/>
    <mergeCell ref="R2:T2"/>
    <mergeCell ref="V13:X13"/>
    <mergeCell ref="Z13:AB13"/>
    <mergeCell ref="W173:Y173"/>
    <mergeCell ref="V171:W171"/>
    <mergeCell ref="O173:Q173"/>
    <mergeCell ref="S173:U173"/>
    <mergeCell ref="N171:O171"/>
    <mergeCell ref="R171:S171"/>
    <mergeCell ref="N13:P13"/>
    <mergeCell ref="R13:T13"/>
    <mergeCell ref="Z1:AB1"/>
    <mergeCell ref="V2:X2"/>
    <mergeCell ref="Z2:AB2"/>
    <mergeCell ref="V1:X1"/>
    <mergeCell ref="Z12:AB12"/>
    <mergeCell ref="F195:G195"/>
    <mergeCell ref="B13:D13"/>
    <mergeCell ref="F13:H13"/>
    <mergeCell ref="C173:E173"/>
    <mergeCell ref="G173:I173"/>
    <mergeCell ref="K173:M173"/>
    <mergeCell ref="J13:L13"/>
    <mergeCell ref="B171:C171"/>
    <mergeCell ref="F171:G171"/>
    <mergeCell ref="J171:K171"/>
  </mergeCells>
  <phoneticPr fontId="1"/>
  <dataValidations count="2">
    <dataValidation type="list" allowBlank="1" showInputMessage="1" showErrorMessage="1" sqref="P4:P10 D70:D76 H125:H131 H81:H87 D158:D164 L158:L164 T15:T21 P158:P164 AB158:AB164 D37:D43 AB26:AB32 H4:H10 H26:H32 AB4:AB10 AB37:AB43 D81:D87 D26:D32 L37:L43 P26:P32 AB48:AB54 H70:H76 P37:P43 L48:L54 L26:L32 D48:D54 P59:P65 AB59:AB65 H59:H65 L59:L65 P48:P54 P103:P109 P92:P98 P70:P76 H48:H54 AB81:AB87 L125:L131 H92:H98 L114:L120 D59:D65 AB103:AB109 D147:D153 H158:H164 D136:D142 H136:H142 L136:L142 P136:P142 AB136:AB142 H147:H153 L147:L153 P147:P153 AB147:AB153 L81:L87 L15:L21 H37:H43 L103:L109 H103:H109 D114:D120 D103:D109 AB92:AB98 L92:L98 P114:P120 AB70:AB76 D92:D98 AB114:AB120 L70:L76 P125:P131 H114:H120 D125:D131 AB125:AB131 L4:L10 P15:P21 D15:D21 AB15:AB21 H15:H21 P81:P87 T125:T131 T81:T87 X158:X164 T4:T10 T26:T32 X37:X43 T70:T76 X48:X54 X26:X32 T59:T65 X59:X65 T48:T54 X125:X131 T92:T98 X114:X120 T158:T164 T136:T142 X136:X142 T147:T153 X147:X153 X81:X87 X15:X21 T37:T43 X103:X109 T103:T109 X92:X98 X70:X76 T114:T120 X4:X10 D4:D10" xr:uid="{33FD9D20-F9CF-44DD-85F7-A9D7E2F4F073}">
      <formula1>研修内容</formula1>
    </dataValidation>
    <dataValidation type="list" allowBlank="1" showInputMessage="1" showErrorMessage="1" sqref="D3 H3 L3 P3 T3 X3 D14 H14 L14 P14 T14 X14 D25 H25 L25 P25 T25 X25 D36 H36 L36 P36 T36 X36 D47 H47 L47 P47 T47 X47 D58 H58 L58 P58 T58 X58 D69 H69 L69 P69 T69 X69 D80 H80 L80 P80 T80 X80 D91 H91 L91 P91 T91 X91 D102 H102 L102 P102 X124 T102 X102 D113 H113 L113 P113 T113 X113 D124 H124 L124 P124 T124" xr:uid="{4094FB21-7E22-48B1-9865-87601B3FD78D}">
      <formula1>"○"</formula1>
    </dataValidation>
  </dataValidations>
  <pageMargins left="0.62992125984251968" right="0.23622047244094491" top="0.74803149606299213" bottom="0.74803149606299213" header="0.31496062992125984" footer="0.31496062992125984"/>
  <pageSetup paperSize="8"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1a6da1-2882-41d1-a831-e02274d2da31">
      <Terms xmlns="http://schemas.microsoft.com/office/infopath/2007/PartnerControls"/>
    </lcf76f155ced4ddcb4097134ff3c332f>
    <TaxCatchAll xmlns="178a1902-92f7-4bdf-b9c8-c9a8af6037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C70B033349E64F9ED8EC882FB742C4" ma:contentTypeVersion="16" ma:contentTypeDescription="新しいドキュメントを作成します。" ma:contentTypeScope="" ma:versionID="2b8088a170eef618ae85b9d2aa4f759f">
  <xsd:schema xmlns:xsd="http://www.w3.org/2001/XMLSchema" xmlns:xs="http://www.w3.org/2001/XMLSchema" xmlns:p="http://schemas.microsoft.com/office/2006/metadata/properties" xmlns:ns2="4a1a6da1-2882-41d1-a831-e02274d2da31" xmlns:ns3="178a1902-92f7-4bdf-b9c8-c9a8af6037d2" targetNamespace="http://schemas.microsoft.com/office/2006/metadata/properties" ma:root="true" ma:fieldsID="2f1d3c96bcae35c0a5f8adb4145f309f" ns2:_="" ns3:_="">
    <xsd:import namespace="4a1a6da1-2882-41d1-a831-e02274d2da31"/>
    <xsd:import namespace="178a1902-92f7-4bdf-b9c8-c9a8af603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a6da1-2882-41d1-a831-e02274d2d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eb90fcb2-0e72-4f40-957a-366a9ed837f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8a1902-92f7-4bdf-b9c8-c9a8af6037d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642904b-d291-49f4-ac4b-433252b47e64}" ma:internalName="TaxCatchAll" ma:showField="CatchAllData" ma:web="178a1902-92f7-4bdf-b9c8-c9a8af603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B2E810-61C4-4472-BD05-DB2B5AB68A0F}">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4a1a6da1-2882-41d1-a831-e02274d2da31"/>
    <ds:schemaRef ds:uri="http://purl.org/dc/dcmitype/"/>
    <ds:schemaRef ds:uri="http://schemas.microsoft.com/office/infopath/2007/PartnerControls"/>
    <ds:schemaRef ds:uri="178a1902-92f7-4bdf-b9c8-c9a8af6037d2"/>
    <ds:schemaRef ds:uri="http://purl.org/dc/terms/"/>
  </ds:schemaRefs>
</ds:datastoreItem>
</file>

<file path=customXml/itemProps2.xml><?xml version="1.0" encoding="utf-8"?>
<ds:datastoreItem xmlns:ds="http://schemas.openxmlformats.org/officeDocument/2006/customXml" ds:itemID="{1DC83B2D-08E6-4777-9512-518AFF155F9D}">
  <ds:schemaRefs>
    <ds:schemaRef ds:uri="http://schemas.microsoft.com/sharepoint/v3/contenttype/forms"/>
  </ds:schemaRefs>
</ds:datastoreItem>
</file>

<file path=customXml/itemProps3.xml><?xml version="1.0" encoding="utf-8"?>
<ds:datastoreItem xmlns:ds="http://schemas.openxmlformats.org/officeDocument/2006/customXml" ds:itemID="{9A09C663-3FD0-4553-B789-0559ED5F8B20}"/>
</file>

<file path=docMetadata/LabelInfo.xml><?xml version="1.0" encoding="utf-8"?>
<clbl:labelList xmlns:clbl="http://schemas.microsoft.com/office/2020/mipLabelMetadata">
  <clbl:label id="{da58ab30-af68-4caa-bf3c-f3070bca6f9a}" enabled="1" method="Standar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活用上の注意点</vt:lpstr>
      <vt:lpstr>年間集計(実績)</vt:lpstr>
      <vt:lpstr>１学期（拠点校指導教員）</vt:lpstr>
      <vt:lpstr>１学期（校内指導教員）</vt:lpstr>
      <vt:lpstr>２学期（拠点校指導教員）</vt:lpstr>
      <vt:lpstr>２学期（校内指導教員）</vt:lpstr>
      <vt:lpstr>３学期（拠点校指導教員）</vt:lpstr>
      <vt:lpstr>３学期（校内指導教員）</vt:lpstr>
      <vt:lpstr>'１学期（拠点校指導教員）'!Print_Area</vt:lpstr>
      <vt:lpstr>'１学期（校内指導教員）'!Print_Area</vt:lpstr>
      <vt:lpstr>'２学期（拠点校指導教員）'!Print_Area</vt:lpstr>
      <vt:lpstr>'２学期（校内指導教員）'!Print_Area</vt:lpstr>
      <vt:lpstr>'３学期（拠点校指導教員）'!Print_Area</vt:lpstr>
      <vt:lpstr>'３学期（校内指導教員）'!Print_Area</vt:lpstr>
      <vt:lpstr>'２学期（拠点校指導教員）'!研修内容</vt:lpstr>
      <vt:lpstr>'２学期（校内指導教員）'!研修内容</vt:lpstr>
      <vt:lpstr>'３学期（拠点校指導教員）'!研修内容</vt:lpstr>
      <vt:lpstr>'３学期（校内指導教員）'!研修内容</vt:lpstr>
      <vt:lpstr>研修内容</vt:lpstr>
      <vt:lpstr>研修内容1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kniw-te11</dc:creator>
  <cp:lastModifiedBy>有賀拓也</cp:lastModifiedBy>
  <cp:lastPrinted>2023-03-30T07:42:46Z</cp:lastPrinted>
  <dcterms:created xsi:type="dcterms:W3CDTF">2014-04-14T07:38:32Z</dcterms:created>
  <dcterms:modified xsi:type="dcterms:W3CDTF">2026-02-02T07:59:01Z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0x010100F7C70B033349E64F9ED8EC882FB742C4</vt:lpwstr>
  </property>
  <property fmtid="{D5CDD505-2E9C-101B-9397-08002B2CF9AE}" pid="3" name="Order">
    <vt:r8>5377200</vt:r8>
  </property>
  <property fmtid="{D5CDD505-2E9C-101B-9397-08002B2CF9AE}" pid="4" name="MediaServiceImageTags">
    <vt:lpwstr/>
  </property>
</Properties>
</file>